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redi\"/>
    </mc:Choice>
  </mc:AlternateContent>
  <bookViews>
    <workbookView xWindow="120" yWindow="135" windowWidth="23715" windowHeight="9780" tabRatio="766" firstSheet="1" activeTab="1"/>
  </bookViews>
  <sheets>
    <sheet name="تشخيص طرقات جملي" sheetId="1" r:id="rId1"/>
    <sheet name="تشخيص طرقات بالمنطقة 1" sheetId="2" r:id="rId2"/>
    <sheet name="Feuil2" sheetId="16" r:id="rId3"/>
    <sheet name="Feuil3" sheetId="17" r:id="rId4"/>
    <sheet name="Feuil4" sheetId="18" r:id="rId5"/>
  </sheets>
  <definedNames>
    <definedName name="_xlnm.Print_Area" localSheetId="1">'تشخيص طرقات بالمنطقة 1'!$A$1:$Z$146</definedName>
  </definedNames>
  <calcPr calcId="152511"/>
</workbook>
</file>

<file path=xl/calcChain.xml><?xml version="1.0" encoding="utf-8"?>
<calcChain xmlns="http://schemas.openxmlformats.org/spreadsheetml/2006/main">
  <c r="D117" i="2" l="1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80" i="2"/>
  <c r="D81" i="2"/>
  <c r="D82" i="2"/>
  <c r="D83" i="2"/>
  <c r="D84" i="2"/>
  <c r="D85" i="2"/>
  <c r="D86" i="2"/>
  <c r="D87" i="2"/>
  <c r="D88" i="2"/>
  <c r="D68" i="2"/>
  <c r="D69" i="2"/>
  <c r="D70" i="2"/>
  <c r="D71" i="2"/>
  <c r="D72" i="2"/>
  <c r="D73" i="2"/>
  <c r="D74" i="2"/>
  <c r="D75" i="2"/>
  <c r="D76" i="2"/>
  <c r="D77" i="2"/>
  <c r="D78" i="2"/>
  <c r="D79" i="2"/>
  <c r="D67" i="2"/>
  <c r="N144" i="2" l="1"/>
  <c r="L144" i="2"/>
  <c r="N143" i="2"/>
  <c r="L143" i="2"/>
  <c r="N142" i="2"/>
  <c r="L142" i="2"/>
  <c r="N141" i="2"/>
  <c r="L141" i="2"/>
  <c r="N140" i="2"/>
  <c r="L140" i="2"/>
  <c r="N139" i="2"/>
  <c r="L139" i="2"/>
  <c r="N138" i="2"/>
  <c r="L138" i="2"/>
  <c r="N135" i="2"/>
  <c r="L135" i="2"/>
  <c r="N134" i="2"/>
  <c r="L134" i="2"/>
  <c r="N133" i="2"/>
  <c r="L133" i="2"/>
  <c r="N132" i="2"/>
  <c r="L132" i="2"/>
  <c r="N131" i="2"/>
  <c r="L131" i="2"/>
  <c r="N130" i="2"/>
  <c r="L130" i="2"/>
  <c r="N129" i="2"/>
  <c r="L129" i="2"/>
  <c r="N128" i="2"/>
  <c r="L128" i="2"/>
  <c r="N127" i="2"/>
  <c r="L127" i="2"/>
  <c r="N126" i="2"/>
  <c r="L126" i="2"/>
  <c r="N125" i="2"/>
  <c r="L125" i="2"/>
  <c r="N124" i="2"/>
  <c r="L124" i="2"/>
  <c r="N123" i="2"/>
  <c r="L123" i="2"/>
  <c r="N122" i="2"/>
  <c r="L122" i="2"/>
  <c r="N121" i="2"/>
  <c r="L121" i="2"/>
  <c r="N120" i="2"/>
  <c r="L120" i="2"/>
  <c r="N119" i="2"/>
  <c r="L119" i="2"/>
  <c r="C33" i="2"/>
  <c r="D33" i="2"/>
  <c r="E33" i="2"/>
  <c r="F33" i="2"/>
  <c r="F146" i="2" s="1"/>
  <c r="G33" i="2"/>
  <c r="H33" i="2"/>
  <c r="I33" i="2"/>
  <c r="J33" i="2"/>
  <c r="K33" i="2"/>
  <c r="L33" i="2"/>
  <c r="M33" i="2"/>
  <c r="N33" i="2"/>
  <c r="N146" i="2" s="1"/>
  <c r="O33" i="2"/>
  <c r="P33" i="2"/>
  <c r="Q33" i="2"/>
  <c r="R33" i="2"/>
  <c r="R146" i="2" s="1"/>
  <c r="S33" i="2"/>
  <c r="T33" i="2"/>
  <c r="U33" i="2"/>
  <c r="V33" i="2"/>
  <c r="V146" i="2" s="1"/>
  <c r="W33" i="2"/>
  <c r="X33" i="2"/>
  <c r="Y33" i="2"/>
  <c r="Z33" i="2"/>
  <c r="Z146" i="2" s="1"/>
  <c r="B33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B145" i="2"/>
  <c r="J146" i="2" l="1"/>
  <c r="U146" i="2"/>
  <c r="M146" i="2"/>
  <c r="E146" i="2"/>
  <c r="X146" i="2"/>
  <c r="T146" i="2"/>
  <c r="P146" i="2"/>
  <c r="L146" i="2"/>
  <c r="H146" i="2"/>
  <c r="D146" i="2"/>
  <c r="Y146" i="2"/>
  <c r="Q146" i="2"/>
  <c r="I146" i="2"/>
  <c r="B146" i="2"/>
  <c r="W146" i="2"/>
  <c r="S146" i="2"/>
  <c r="O146" i="2"/>
  <c r="K146" i="2"/>
  <c r="G146" i="2"/>
  <c r="C146" i="2"/>
  <c r="AC17" i="18"/>
  <c r="AB17" i="18"/>
  <c r="AA17" i="18"/>
  <c r="Z17" i="18"/>
  <c r="Y17" i="18"/>
  <c r="X17" i="18"/>
  <c r="W17" i="18"/>
  <c r="V17" i="18"/>
  <c r="U17" i="18" s="1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F17" i="18"/>
  <c r="G17" i="18" l="1"/>
  <c r="AA20" i="1"/>
  <c r="M18" i="1"/>
  <c r="X6" i="1"/>
  <c r="W6" i="1"/>
  <c r="Y6" i="1"/>
  <c r="V6" i="1"/>
  <c r="K14" i="1"/>
  <c r="Q14" i="1"/>
  <c r="J14" i="1"/>
  <c r="L16" i="1"/>
  <c r="Q18" i="1"/>
  <c r="O18" i="1"/>
  <c r="N18" i="1"/>
  <c r="K18" i="1"/>
  <c r="I18" i="1"/>
  <c r="D18" i="1"/>
  <c r="K19" i="1"/>
  <c r="F18" i="1"/>
  <c r="P18" i="1"/>
  <c r="V18" i="1"/>
  <c r="X18" i="1"/>
  <c r="I19" i="1"/>
  <c r="E19" i="1"/>
  <c r="T18" i="1"/>
  <c r="S14" i="1"/>
  <c r="G18" i="1"/>
  <c r="G19" i="1"/>
  <c r="H18" i="1"/>
  <c r="H19" i="1"/>
  <c r="J18" i="1"/>
  <c r="J19" i="1"/>
  <c r="L18" i="1"/>
  <c r="L19" i="1"/>
  <c r="U18" i="1"/>
  <c r="E18" i="1"/>
  <c r="F19" i="1"/>
  <c r="Y18" i="1"/>
  <c r="W18" i="1"/>
  <c r="S18" i="1"/>
  <c r="S19" i="1"/>
  <c r="R18" i="1"/>
  <c r="Z18" i="1"/>
  <c r="Z19" i="1"/>
  <c r="V19" i="1"/>
  <c r="X19" i="1"/>
  <c r="T19" i="1"/>
  <c r="U19" i="1"/>
  <c r="Y19" i="1"/>
  <c r="W19" i="1"/>
  <c r="H16" i="1" l="1"/>
  <c r="F16" i="1"/>
  <c r="V16" i="1"/>
  <c r="O16" i="1"/>
  <c r="Y16" i="1"/>
  <c r="N16" i="1"/>
  <c r="S16" i="1"/>
  <c r="K16" i="1"/>
  <c r="X16" i="1"/>
  <c r="E16" i="1"/>
  <c r="I16" i="1"/>
  <c r="M16" i="1"/>
  <c r="Z16" i="1"/>
  <c r="U16" i="1"/>
  <c r="Q16" i="1"/>
  <c r="C16" i="1"/>
  <c r="W16" i="1"/>
  <c r="J16" i="1"/>
  <c r="P16" i="1"/>
  <c r="C18" i="1"/>
  <c r="O14" i="1"/>
  <c r="I14" i="1"/>
  <c r="M14" i="1"/>
  <c r="L14" i="1"/>
  <c r="U14" i="1"/>
  <c r="Y14" i="1"/>
  <c r="E14" i="1"/>
  <c r="P14" i="1"/>
  <c r="F14" i="1"/>
  <c r="N14" i="1"/>
  <c r="V14" i="1"/>
  <c r="Z14" i="1"/>
  <c r="H14" i="1"/>
  <c r="H15" i="1"/>
  <c r="C14" i="1"/>
  <c r="V12" i="1"/>
  <c r="Z12" i="1"/>
  <c r="T12" i="1"/>
  <c r="W12" i="1"/>
  <c r="U12" i="1"/>
  <c r="Y12" i="1"/>
  <c r="P12" i="1"/>
  <c r="S12" i="1"/>
  <c r="I12" i="1"/>
  <c r="K12" i="1"/>
  <c r="O12" i="1"/>
  <c r="T10" i="1"/>
  <c r="V10" i="1"/>
  <c r="Z10" i="1"/>
  <c r="H10" i="1"/>
  <c r="U10" i="1"/>
  <c r="Y10" i="1"/>
  <c r="P10" i="1"/>
  <c r="O10" i="1"/>
  <c r="M10" i="1"/>
  <c r="N10" i="1"/>
  <c r="K8" i="1"/>
  <c r="C12" i="1"/>
  <c r="H12" i="1"/>
  <c r="L12" i="1"/>
  <c r="X12" i="1"/>
  <c r="G12" i="1"/>
  <c r="F12" i="1"/>
  <c r="N12" i="1"/>
  <c r="Q12" i="1"/>
  <c r="E12" i="1"/>
  <c r="M12" i="1"/>
  <c r="J12" i="1"/>
  <c r="X10" i="1"/>
  <c r="X11" i="1"/>
  <c r="U11" i="1"/>
  <c r="V11" i="1"/>
  <c r="S10" i="1"/>
  <c r="L10" i="1"/>
  <c r="R10" i="1"/>
  <c r="Z11" i="1"/>
  <c r="F10" i="1"/>
  <c r="E10" i="1"/>
  <c r="K10" i="1"/>
  <c r="L11" i="1"/>
  <c r="Q10" i="1"/>
  <c r="G10" i="1"/>
  <c r="I10" i="1"/>
  <c r="S11" i="1"/>
  <c r="Y11" i="1"/>
  <c r="T11" i="1"/>
  <c r="C10" i="1"/>
  <c r="D10" i="1"/>
  <c r="P8" i="1"/>
  <c r="U8" i="1"/>
  <c r="Y8" i="1"/>
  <c r="T8" i="1"/>
  <c r="X8" i="1"/>
  <c r="I8" i="1"/>
  <c r="W8" i="1"/>
  <c r="G8" i="1"/>
  <c r="C8" i="1"/>
  <c r="Z8" i="1"/>
  <c r="N8" i="1"/>
  <c r="Q8" i="1"/>
  <c r="H8" i="1"/>
  <c r="F8" i="1"/>
  <c r="M8" i="1"/>
  <c r="V8" i="1"/>
  <c r="O8" i="1"/>
  <c r="P6" i="1"/>
  <c r="H6" i="1"/>
  <c r="U6" i="1"/>
  <c r="C6" i="1"/>
  <c r="L6" i="1"/>
  <c r="I6" i="1"/>
  <c r="N6" i="1"/>
  <c r="K6" i="1"/>
  <c r="M6" i="1"/>
  <c r="G6" i="1"/>
  <c r="O6" i="1"/>
  <c r="S6" i="1"/>
  <c r="F6" i="1"/>
  <c r="J6" i="1"/>
  <c r="Q6" i="1"/>
  <c r="Z6" i="1"/>
  <c r="E6" i="1"/>
  <c r="T6" i="1"/>
  <c r="G17" i="1" l="1"/>
  <c r="F17" i="1"/>
  <c r="L17" i="1"/>
  <c r="I17" i="1"/>
  <c r="E17" i="1"/>
  <c r="H17" i="1"/>
  <c r="K17" i="1"/>
  <c r="T17" i="1"/>
  <c r="T16" i="1"/>
  <c r="R16" i="1"/>
  <c r="G16" i="1"/>
  <c r="D16" i="1"/>
  <c r="J17" i="1"/>
  <c r="K15" i="1"/>
  <c r="T14" i="1"/>
  <c r="X14" i="1"/>
  <c r="X20" i="1" s="1"/>
  <c r="W14" i="1"/>
  <c r="G14" i="1"/>
  <c r="G15" i="1"/>
  <c r="T15" i="1"/>
  <c r="L15" i="1"/>
  <c r="R14" i="1"/>
  <c r="F15" i="1"/>
  <c r="I15" i="1"/>
  <c r="J15" i="1"/>
  <c r="E15" i="1"/>
  <c r="D14" i="1"/>
  <c r="V20" i="1"/>
  <c r="T13" i="1"/>
  <c r="D12" i="1"/>
  <c r="L13" i="1"/>
  <c r="Y20" i="1"/>
  <c r="J10" i="1"/>
  <c r="S8" i="1"/>
  <c r="S20" i="1" s="1"/>
  <c r="R12" i="1"/>
  <c r="W10" i="1"/>
  <c r="W11" i="1"/>
  <c r="K20" i="1"/>
  <c r="J11" i="1"/>
  <c r="H11" i="1"/>
  <c r="I11" i="1"/>
  <c r="K11" i="1"/>
  <c r="F11" i="1"/>
  <c r="E11" i="1"/>
  <c r="G11" i="1"/>
  <c r="I20" i="1"/>
  <c r="U20" i="1"/>
  <c r="P20" i="1"/>
  <c r="Q20" i="1"/>
  <c r="C20" i="1"/>
  <c r="H20" i="1"/>
  <c r="N20" i="1"/>
  <c r="R8" i="1"/>
  <c r="O20" i="1"/>
  <c r="M20" i="1"/>
  <c r="Z20" i="1"/>
  <c r="J8" i="1"/>
  <c r="L8" i="1"/>
  <c r="L20" i="1" s="1"/>
  <c r="E8" i="1"/>
  <c r="D8" i="1" s="1"/>
  <c r="L9" i="1"/>
  <c r="S7" i="1"/>
  <c r="E7" i="1"/>
  <c r="D6" i="1"/>
  <c r="F20" i="1"/>
  <c r="R6" i="1"/>
  <c r="Y7" i="1"/>
  <c r="W7" i="1"/>
  <c r="K7" i="1"/>
  <c r="G7" i="1"/>
  <c r="J7" i="1"/>
  <c r="G20" i="1" l="1"/>
  <c r="J20" i="1"/>
  <c r="T20" i="1"/>
  <c r="R20" i="1" s="1"/>
  <c r="Z17" i="1"/>
  <c r="U17" i="1"/>
  <c r="Y17" i="1"/>
  <c r="V17" i="1"/>
  <c r="S17" i="1"/>
  <c r="X17" i="1"/>
  <c r="W17" i="1"/>
  <c r="W20" i="1"/>
  <c r="W15" i="1"/>
  <c r="U15" i="1"/>
  <c r="Y15" i="1"/>
  <c r="V15" i="1"/>
  <c r="S15" i="1"/>
  <c r="Z15" i="1"/>
  <c r="X15" i="1"/>
  <c r="U13" i="1"/>
  <c r="Z13" i="1"/>
  <c r="V13" i="1"/>
  <c r="Y13" i="1"/>
  <c r="S13" i="1"/>
  <c r="W13" i="1"/>
  <c r="X13" i="1"/>
  <c r="F13" i="1"/>
  <c r="H13" i="1"/>
  <c r="I13" i="1"/>
  <c r="G13" i="1"/>
  <c r="J13" i="1"/>
  <c r="K13" i="1"/>
  <c r="E13" i="1"/>
  <c r="Y9" i="1"/>
  <c r="Z9" i="1"/>
  <c r="U9" i="1"/>
  <c r="X9" i="1"/>
  <c r="S9" i="1"/>
  <c r="V9" i="1"/>
  <c r="W9" i="1"/>
  <c r="T9" i="1"/>
  <c r="E9" i="1"/>
  <c r="E20" i="1"/>
  <c r="I9" i="1"/>
  <c r="H9" i="1"/>
  <c r="K9" i="1"/>
  <c r="G9" i="1"/>
  <c r="F9" i="1"/>
  <c r="J9" i="1"/>
  <c r="Z7" i="1"/>
  <c r="V7" i="1"/>
  <c r="X7" i="1"/>
  <c r="U7" i="1"/>
  <c r="H7" i="1"/>
  <c r="T7" i="1"/>
  <c r="I7" i="1"/>
  <c r="F7" i="1"/>
  <c r="L7" i="1"/>
  <c r="F21" i="1" l="1"/>
  <c r="AC20" i="1"/>
  <c r="AE20" i="1"/>
  <c r="Y21" i="1" s="1"/>
  <c r="AD20" i="1"/>
  <c r="L21" i="1" s="1"/>
  <c r="D20" i="1"/>
  <c r="AB20" i="1"/>
  <c r="G21" i="1" s="1"/>
  <c r="E21" i="1" l="1"/>
  <c r="Z21" i="1"/>
  <c r="S21" i="1"/>
  <c r="X21" i="1"/>
  <c r="W21" i="1"/>
  <c r="U21" i="1"/>
  <c r="T21" i="1"/>
  <c r="V21" i="1"/>
  <c r="J21" i="1"/>
  <c r="H21" i="1"/>
  <c r="I21" i="1"/>
  <c r="K21" i="1"/>
  <c r="H18" i="18"/>
  <c r="I18" i="18"/>
  <c r="O18" i="18"/>
  <c r="J18" i="18"/>
  <c r="M18" i="18"/>
  <c r="K18" i="18"/>
  <c r="L18" i="18"/>
  <c r="N18" i="18"/>
  <c r="AC18" i="18"/>
  <c r="V18" i="18"/>
  <c r="AA18" i="18"/>
  <c r="W18" i="18"/>
  <c r="X18" i="18"/>
  <c r="Z18" i="18"/>
  <c r="AB18" i="18"/>
  <c r="Y18" i="18"/>
</calcChain>
</file>

<file path=xl/sharedStrings.xml><?xml version="1.0" encoding="utf-8"?>
<sst xmlns="http://schemas.openxmlformats.org/spreadsheetml/2006/main" count="732" uniqueCount="183">
  <si>
    <t>الطرقات</t>
  </si>
  <si>
    <t xml:space="preserve">الطول </t>
  </si>
  <si>
    <t>العرض</t>
  </si>
  <si>
    <t>جيدة</t>
  </si>
  <si>
    <t>متوسطة</t>
  </si>
  <si>
    <t>رديئة</t>
  </si>
  <si>
    <t>غير معبد</t>
  </si>
  <si>
    <t xml:space="preserve">Bicouche </t>
  </si>
  <si>
    <t>Tricouche</t>
  </si>
  <si>
    <t>Enrobé</t>
  </si>
  <si>
    <t>Béton</t>
  </si>
  <si>
    <t xml:space="preserve">طول </t>
  </si>
  <si>
    <t>نوعية</t>
  </si>
  <si>
    <t>طول</t>
  </si>
  <si>
    <t>التعبيد</t>
  </si>
  <si>
    <t>الأرصفة</t>
  </si>
  <si>
    <t>النوعية</t>
  </si>
  <si>
    <t>مجاري المياه</t>
  </si>
  <si>
    <t>الحالة</t>
  </si>
  <si>
    <t>غير مرصف</t>
  </si>
  <si>
    <t>Bicouche carrelage</t>
  </si>
  <si>
    <t>Pavés</t>
  </si>
  <si>
    <t>Autre</t>
  </si>
  <si>
    <t>أنموذج عدد1</t>
  </si>
  <si>
    <t>مجموع الطرقات الرئيسية</t>
  </si>
  <si>
    <t>الطرقات الفرعية</t>
  </si>
  <si>
    <t>مجموع الطرقات الفرعية</t>
  </si>
  <si>
    <t>المجموع العام</t>
  </si>
  <si>
    <r>
      <t>المفترقات</t>
    </r>
    <r>
      <rPr>
        <b/>
        <sz val="11"/>
        <color indexed="8"/>
        <rFont val="Simplified Arabic"/>
        <family val="1"/>
      </rPr>
      <t></t>
    </r>
  </si>
  <si>
    <r>
      <t>النوعية</t>
    </r>
    <r>
      <rPr>
        <b/>
        <sz val="11"/>
        <color indexed="8"/>
        <rFont val="Simplified Arabic"/>
        <family val="1"/>
      </rPr>
      <t></t>
    </r>
  </si>
  <si>
    <r>
      <t>الحواشي</t>
    </r>
    <r>
      <rPr>
        <b/>
        <sz val="11"/>
        <color indexed="8"/>
        <rFont val="Simplified Arabic"/>
        <family val="1"/>
      </rPr>
      <t></t>
    </r>
  </si>
  <si>
    <t>أنموذج عدد2</t>
  </si>
  <si>
    <t>المنطقة</t>
  </si>
  <si>
    <t xml:space="preserve">المعطيات </t>
  </si>
  <si>
    <t>النسبة</t>
  </si>
  <si>
    <t xml:space="preserve">بطاقة تشخيص جملية لشبكة الطرقات </t>
  </si>
  <si>
    <r>
      <t xml:space="preserve"> الطرقات الرئيسة</t>
    </r>
    <r>
      <rPr>
        <b/>
        <sz val="11"/>
        <color indexed="8"/>
        <rFont val="Simplified Arabic"/>
        <family val="1"/>
      </rPr>
      <t>(5)</t>
    </r>
  </si>
  <si>
    <t>المساحة حسب الحالة(2)</t>
  </si>
  <si>
    <r>
      <t>النوعية</t>
    </r>
    <r>
      <rPr>
        <b/>
        <sz val="11"/>
        <color indexed="8"/>
        <rFont val="Simplified Arabic"/>
        <family val="1"/>
      </rPr>
      <t>(3)</t>
    </r>
  </si>
  <si>
    <r>
      <t>الحواشي</t>
    </r>
    <r>
      <rPr>
        <b/>
        <sz val="11"/>
        <color indexed="8"/>
        <rFont val="Simplified Arabic"/>
        <family val="1"/>
      </rPr>
      <t>(4)</t>
    </r>
  </si>
  <si>
    <r>
      <t>المفترقات</t>
    </r>
    <r>
      <rPr>
        <b/>
        <sz val="11"/>
        <color indexed="8"/>
        <rFont val="Simplified Arabic"/>
        <family val="1"/>
      </rPr>
      <t> (6)</t>
    </r>
  </si>
  <si>
    <t>المساحة حسب الحالة</t>
  </si>
  <si>
    <t>بطاقة تشخيص لشبكة الطرقات  بالمنطقة 1</t>
  </si>
  <si>
    <t>المنطقة 1</t>
  </si>
  <si>
    <t>المنطقة 2</t>
  </si>
  <si>
    <t>المنطقة 3</t>
  </si>
  <si>
    <t>المنطقة 4</t>
  </si>
  <si>
    <t>المنطقة 5</t>
  </si>
  <si>
    <t>المنطقة 6</t>
  </si>
  <si>
    <t>المنطقة 7</t>
  </si>
  <si>
    <t xml:space="preserve">نهج محمد بيرم التونسي </t>
  </si>
  <si>
    <t>نهج زرياب</t>
  </si>
  <si>
    <t xml:space="preserve">نهج احمد شوقي </t>
  </si>
  <si>
    <t xml:space="preserve">نهج علي الدوعاجي </t>
  </si>
  <si>
    <t xml:space="preserve">نهج توفيق الحكيم </t>
  </si>
  <si>
    <t xml:space="preserve">نهج شاذلي خزندار </t>
  </si>
  <si>
    <t xml:space="preserve">نهج مصطفى خريف </t>
  </si>
  <si>
    <t xml:space="preserve">نهج عبد الرزاق كرباكة </t>
  </si>
  <si>
    <t xml:space="preserve">شارع شيخ محمود الباجي </t>
  </si>
  <si>
    <t xml:space="preserve">شارع حافظ ابراهيم </t>
  </si>
  <si>
    <t xml:space="preserve">شارع ابو القاسم الشابي </t>
  </si>
  <si>
    <t xml:space="preserve">شارع طه الحسين </t>
  </si>
  <si>
    <t xml:space="preserve">شارع ابن خلدون </t>
  </si>
  <si>
    <t>نهج الفل</t>
  </si>
  <si>
    <t xml:space="preserve">نهج العنبر </t>
  </si>
  <si>
    <t xml:space="preserve">نهج القرنفل </t>
  </si>
  <si>
    <t xml:space="preserve">نهج النسرين </t>
  </si>
  <si>
    <t xml:space="preserve">نهج البنفسج </t>
  </si>
  <si>
    <t xml:space="preserve">نهج الورد </t>
  </si>
  <si>
    <t>نهج النرجس</t>
  </si>
  <si>
    <t xml:space="preserve">شارع الطاهر الحداد </t>
  </si>
  <si>
    <t>نهج الزيزفون</t>
  </si>
  <si>
    <t xml:space="preserve">نهج السوسن </t>
  </si>
  <si>
    <t>نهج صفصاف</t>
  </si>
  <si>
    <t>نهج الصنوبر</t>
  </si>
  <si>
    <t>نهج الزيتونة</t>
  </si>
  <si>
    <t xml:space="preserve">نهج التوت </t>
  </si>
  <si>
    <t xml:space="preserve">نهج الزهور </t>
  </si>
  <si>
    <t xml:space="preserve">نهج الاقحوان </t>
  </si>
  <si>
    <t xml:space="preserve">نهج الدالية </t>
  </si>
  <si>
    <t xml:space="preserve">نهج الاجاص </t>
  </si>
  <si>
    <t xml:space="preserve">نهج السفرجل </t>
  </si>
  <si>
    <t xml:space="preserve">نهج التفاح </t>
  </si>
  <si>
    <t xml:space="preserve">شارع منجي سليم </t>
  </si>
  <si>
    <t xml:space="preserve">نهج المنصف باي </t>
  </si>
  <si>
    <t xml:space="preserve">نهج الامام سحنون </t>
  </si>
  <si>
    <t xml:space="preserve">نهج حبيب بوقطفة </t>
  </si>
  <si>
    <t xml:space="preserve">نهج طاهر ابن العاشور </t>
  </si>
  <si>
    <t xml:space="preserve">نهج الامام الغزالي </t>
  </si>
  <si>
    <t xml:space="preserve">نهج عبد العزيز العقربي </t>
  </si>
  <si>
    <t xml:space="preserve">نهج علي بن عياد </t>
  </si>
  <si>
    <t xml:space="preserve">نهج عبد الرزاق شرايبي </t>
  </si>
  <si>
    <t>نهج حسين بوزيان</t>
  </si>
  <si>
    <t xml:space="preserve">محمد علي الحامي </t>
  </si>
  <si>
    <t xml:space="preserve">نهج علي بلهوان </t>
  </si>
  <si>
    <t xml:space="preserve">نهج الهادي شاكر </t>
  </si>
  <si>
    <t xml:space="preserve">شارع فرحات حشاد </t>
  </si>
  <si>
    <t xml:space="preserve">نهج منجي بالي </t>
  </si>
  <si>
    <t xml:space="preserve">شارع الطيب المهيري </t>
  </si>
  <si>
    <t xml:space="preserve">نهج الهادي النويرة </t>
  </si>
  <si>
    <t xml:space="preserve">نهج الحاج محمد براهمي </t>
  </si>
  <si>
    <t xml:space="preserve">شارع محمد المرزوقي </t>
  </si>
  <si>
    <t>نهج الحبيب ثامر</t>
  </si>
  <si>
    <t xml:space="preserve">شارع شهداء </t>
  </si>
  <si>
    <t xml:space="preserve">نهج الهادي حفشة </t>
  </si>
  <si>
    <t xml:space="preserve">نهج خير الدين باشا </t>
  </si>
  <si>
    <t>نهج محمد بوزويتة</t>
  </si>
  <si>
    <t xml:space="preserve">نهج الطاهر صفر </t>
  </si>
  <si>
    <t xml:space="preserve">نهج علي بن غذاهم </t>
  </si>
  <si>
    <t xml:space="preserve">نهج بشير صفر </t>
  </si>
  <si>
    <t xml:space="preserve">نهج سعيد بوبكر </t>
  </si>
  <si>
    <t xml:space="preserve">نهج محمد الزغباني </t>
  </si>
  <si>
    <t xml:space="preserve">نهج الملازم محمد عزيز تاج </t>
  </si>
  <si>
    <t xml:space="preserve">نهج ابن منظور </t>
  </si>
  <si>
    <t xml:space="preserve">نهج أحمد التليلي </t>
  </si>
  <si>
    <t xml:space="preserve">شارع البحر الأبيض المتوسط </t>
  </si>
  <si>
    <t xml:space="preserve">شارع تونس </t>
  </si>
  <si>
    <t xml:space="preserve">شارع سيدي بن عروس </t>
  </si>
  <si>
    <t xml:space="preserve">نهج باجة </t>
  </si>
  <si>
    <t xml:space="preserve">نهج سليانة </t>
  </si>
  <si>
    <t xml:space="preserve">شارع الحرية </t>
  </si>
  <si>
    <t xml:space="preserve">نهج ساقية سيدي يوسف </t>
  </si>
  <si>
    <t>نهج غمراسن</t>
  </si>
  <si>
    <t>نهج تطاوين</t>
  </si>
  <si>
    <t xml:space="preserve">نهج مدنين </t>
  </si>
  <si>
    <t xml:space="preserve">نهج القطار </t>
  </si>
  <si>
    <t xml:space="preserve">نهج ام العرايس </t>
  </si>
  <si>
    <t xml:space="preserve">نهج المتلوي </t>
  </si>
  <si>
    <t>نهج صفاقس</t>
  </si>
  <si>
    <t xml:space="preserve">نهج تزارتة </t>
  </si>
  <si>
    <t xml:space="preserve">نهج رمادة </t>
  </si>
  <si>
    <t>شارع زغوان</t>
  </si>
  <si>
    <t xml:space="preserve">نهج جربة </t>
  </si>
  <si>
    <t xml:space="preserve">نهج الكاف </t>
  </si>
  <si>
    <t xml:space="preserve">شارع سيدي بوزيد </t>
  </si>
  <si>
    <t xml:space="preserve">شارع قفصة </t>
  </si>
  <si>
    <t>شارع القيروان</t>
  </si>
  <si>
    <t xml:space="preserve">نهج منزل تميم </t>
  </si>
  <si>
    <t>نهج دوز</t>
  </si>
  <si>
    <t>شارع القصرين</t>
  </si>
  <si>
    <t xml:space="preserve">نهج مطماطة </t>
  </si>
  <si>
    <t>نهج بن قردان</t>
  </si>
  <si>
    <t>شارع قابس</t>
  </si>
  <si>
    <t>نهج سبيطلة</t>
  </si>
  <si>
    <t xml:space="preserve">نهج حمام سوسة </t>
  </si>
  <si>
    <t xml:space="preserve">شارع سوسة </t>
  </si>
  <si>
    <t>نهج الزهرة</t>
  </si>
  <si>
    <t xml:space="preserve">شارع المهدية </t>
  </si>
  <si>
    <t>شارع بنزرت</t>
  </si>
  <si>
    <t xml:space="preserve">شارع قبلي </t>
  </si>
  <si>
    <t xml:space="preserve">شارع بن عرفة </t>
  </si>
  <si>
    <t>نهج ابن شرف</t>
  </si>
  <si>
    <t xml:space="preserve">نهج الياسمين </t>
  </si>
  <si>
    <t>نهج حمام الأنف</t>
  </si>
  <si>
    <t>ˣ</t>
  </si>
  <si>
    <t>2ˣ1,5</t>
  </si>
  <si>
    <t>1,5ˣ2</t>
  </si>
  <si>
    <t>2 ˣ 2</t>
  </si>
  <si>
    <t>2,5ˣ2</t>
  </si>
  <si>
    <t>المروج 1</t>
  </si>
  <si>
    <t>نهج 1</t>
  </si>
  <si>
    <t>نهج 2</t>
  </si>
  <si>
    <t xml:space="preserve">نهج 3 </t>
  </si>
  <si>
    <t>نهج 4</t>
  </si>
  <si>
    <t>نهج 5</t>
  </si>
  <si>
    <t>نهج 6</t>
  </si>
  <si>
    <t>نهج 7</t>
  </si>
  <si>
    <t>نهج 8</t>
  </si>
  <si>
    <t xml:space="preserve">حي العجبوني </t>
  </si>
  <si>
    <t xml:space="preserve">نهج الحبيب عاشور </t>
  </si>
  <si>
    <t>نهج بدون اسم متعامد مع نهج قابس</t>
  </si>
  <si>
    <t>x</t>
  </si>
  <si>
    <t>نهج بدون اسم متفرع من نهج زغوان</t>
  </si>
  <si>
    <t>نهج بدون اسم متفرع من نهج دوز</t>
  </si>
  <si>
    <t>نهج بدون اسم متعامد مع نهج ام العرائس</t>
  </si>
  <si>
    <t>نهج بدون اسم متفرع من شارع الحرية</t>
  </si>
  <si>
    <t>نهج بدون اسم متعامد مع نهج  صفاقس</t>
  </si>
  <si>
    <t>نهج بدون اسم متفرع من شارع الطيب المهيري</t>
  </si>
  <si>
    <t>نهج بدون اسم خلف مدرسة 02 مارس</t>
  </si>
  <si>
    <t>نهج بدون اسم متعامد مع نهج ابن خادون</t>
  </si>
  <si>
    <t xml:space="preserve">نهج بدون اسم متوازي مع نهج علي بن غذاهم </t>
  </si>
  <si>
    <t xml:space="preserve">نهج بدون اسم متعامد مع نهج علي بن غذاهم </t>
  </si>
  <si>
    <t xml:space="preserve">نهج حاجب العيون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</si>
</sst>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indexed="8"/>
      <name val="Simplified Arabic"/>
      <family val="1"/>
    </font>
    <font>
      <b/>
      <sz val="22"/>
      <color theme="1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b/>
      <sz val="11"/>
      <color rgb="FFFF0000"/>
      <name val="Simplified Arabic"/>
      <family val="1"/>
    </font>
    <font>
      <b/>
      <sz val="11"/>
      <color theme="1"/>
      <name val="Calibri"/>
      <family val="2"/>
    </font>
    <font>
      <sz val="14"/>
      <color theme="1"/>
      <name val="Batang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/>
      <right/>
      <top style="double">
        <color theme="1" tint="4.9989318521683403E-2"/>
      </top>
      <bottom style="double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double">
        <color theme="1" tint="4.9989318521683403E-2"/>
      </top>
      <bottom/>
      <diagonal/>
    </border>
    <border>
      <left/>
      <right/>
      <top style="double">
        <color theme="1" tint="4.9989318521683403E-2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 style="medium">
        <color indexed="64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double">
        <color theme="1" tint="4.9989318521683403E-2"/>
      </bottom>
      <diagonal/>
    </border>
    <border>
      <left style="medium">
        <color indexed="64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double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double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1" xfId="0" applyFont="1" applyBorder="1" applyAlignment="1">
      <alignment readingOrder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/>
    <xf numFmtId="10" fontId="5" fillId="0" borderId="16" xfId="0" applyNumberFormat="1" applyFont="1" applyBorder="1"/>
    <xf numFmtId="10" fontId="4" fillId="0" borderId="17" xfId="0" applyNumberFormat="1" applyFont="1" applyBorder="1"/>
    <xf numFmtId="10" fontId="4" fillId="0" borderId="18" xfId="0" applyNumberFormat="1" applyFont="1" applyBorder="1"/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4" fillId="0" borderId="17" xfId="0" applyNumberFormat="1" applyFont="1" applyBorder="1"/>
    <xf numFmtId="9" fontId="4" fillId="0" borderId="17" xfId="0" applyNumberFormat="1" applyFont="1" applyBorder="1"/>
    <xf numFmtId="1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0" fontId="4" fillId="0" borderId="3" xfId="0" applyNumberFormat="1" applyFont="1" applyBorder="1"/>
    <xf numFmtId="9" fontId="4" fillId="0" borderId="3" xfId="0" applyNumberFormat="1" applyFont="1" applyBorder="1"/>
    <xf numFmtId="0" fontId="3" fillId="0" borderId="4" xfId="0" applyFont="1" applyBorder="1"/>
    <xf numFmtId="0" fontId="6" fillId="0" borderId="2" xfId="0" applyFont="1" applyBorder="1"/>
    <xf numFmtId="10" fontId="6" fillId="0" borderId="4" xfId="0" applyNumberFormat="1" applyFont="1" applyBorder="1"/>
    <xf numFmtId="0" fontId="4" fillId="0" borderId="5" xfId="0" applyFont="1" applyBorder="1"/>
    <xf numFmtId="10" fontId="4" fillId="0" borderId="5" xfId="0" applyNumberFormat="1" applyFont="1" applyBorder="1"/>
    <xf numFmtId="9" fontId="4" fillId="0" borderId="5" xfId="0" applyNumberFormat="1" applyFont="1" applyBorder="1"/>
    <xf numFmtId="10" fontId="6" fillId="0" borderId="6" xfId="0" applyNumberFormat="1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25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26" xfId="0" applyFont="1" applyBorder="1"/>
    <xf numFmtId="0" fontId="3" fillId="0" borderId="0" xfId="0" applyFont="1" applyBorder="1"/>
    <xf numFmtId="2" fontId="4" fillId="0" borderId="0" xfId="0" applyNumberFormat="1" applyFont="1" applyBorder="1"/>
    <xf numFmtId="0" fontId="0" fillId="0" borderId="0" xfId="0" applyBorder="1"/>
    <xf numFmtId="0" fontId="8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Border="1"/>
    <xf numFmtId="0" fontId="3" fillId="2" borderId="49" xfId="0" applyFont="1" applyFill="1" applyBorder="1"/>
    <xf numFmtId="0" fontId="3" fillId="0" borderId="49" xfId="0" applyFont="1" applyBorder="1"/>
    <xf numFmtId="0" fontId="9" fillId="0" borderId="4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rightToLeft="1" workbookViewId="0"/>
  </sheetViews>
  <sheetFormatPr baseColWidth="10" defaultRowHeight="15"/>
  <cols>
    <col min="1" max="2" width="17.42578125" customWidth="1"/>
    <col min="3" max="3" width="9" customWidth="1"/>
    <col min="4" max="4" width="5.42578125" customWidth="1"/>
    <col min="5" max="8" width="9" customWidth="1"/>
    <col min="9" max="10" width="11.140625" bestFit="1" customWidth="1"/>
    <col min="11" max="13" width="9" customWidth="1"/>
    <col min="14" max="14" width="9" hidden="1" customWidth="1"/>
    <col min="15" max="15" width="9" customWidth="1"/>
    <col min="16" max="16" width="9" hidden="1" customWidth="1"/>
    <col min="17" max="21" width="7.7109375" customWidth="1"/>
    <col min="22" max="22" width="11.7109375" customWidth="1"/>
    <col min="23" max="23" width="12.5703125" customWidth="1"/>
    <col min="24" max="24" width="7.7109375" customWidth="1"/>
    <col min="25" max="25" width="7.85546875" customWidth="1"/>
    <col min="26" max="26" width="9.7109375" customWidth="1"/>
    <col min="27" max="27" width="8.42578125" customWidth="1"/>
    <col min="28" max="29" width="0" hidden="1" customWidth="1"/>
  </cols>
  <sheetData>
    <row r="1" spans="1:27" s="2" customFormat="1" ht="40.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41.25" thickBo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24" customFormat="1" ht="24" thickBot="1">
      <c r="A3" s="80" t="s">
        <v>32</v>
      </c>
      <c r="B3" s="81"/>
      <c r="C3" s="77" t="s">
        <v>14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3"/>
      <c r="Q3" s="77" t="s">
        <v>15</v>
      </c>
      <c r="R3" s="78"/>
      <c r="S3" s="78"/>
      <c r="T3" s="78"/>
      <c r="U3" s="78"/>
      <c r="V3" s="78"/>
      <c r="W3" s="78"/>
      <c r="X3" s="78"/>
      <c r="Y3" s="78"/>
      <c r="Z3" s="79"/>
      <c r="AA3" s="84" t="s">
        <v>28</v>
      </c>
    </row>
    <row r="4" spans="1:27" s="24" customFormat="1" ht="70.5" customHeight="1" thickBot="1">
      <c r="A4" s="82"/>
      <c r="B4" s="83"/>
      <c r="C4" s="86" t="s">
        <v>1</v>
      </c>
      <c r="D4" s="86" t="s">
        <v>2</v>
      </c>
      <c r="E4" s="77" t="s">
        <v>41</v>
      </c>
      <c r="F4" s="78"/>
      <c r="G4" s="79"/>
      <c r="H4" s="77" t="s">
        <v>29</v>
      </c>
      <c r="I4" s="78"/>
      <c r="J4" s="78"/>
      <c r="K4" s="78"/>
      <c r="L4" s="79"/>
      <c r="M4" s="25" t="s">
        <v>30</v>
      </c>
      <c r="N4" s="25"/>
      <c r="O4" s="25" t="s">
        <v>17</v>
      </c>
      <c r="P4" s="25"/>
      <c r="Q4" s="86" t="s">
        <v>1</v>
      </c>
      <c r="R4" s="86" t="s">
        <v>2</v>
      </c>
      <c r="S4" s="77" t="s">
        <v>18</v>
      </c>
      <c r="T4" s="78"/>
      <c r="U4" s="79"/>
      <c r="V4" s="77" t="s">
        <v>16</v>
      </c>
      <c r="W4" s="78"/>
      <c r="X4" s="78"/>
      <c r="Y4" s="78"/>
      <c r="Z4" s="79"/>
      <c r="AA4" s="85"/>
    </row>
    <row r="5" spans="1:27" s="24" customFormat="1" ht="56.25" customHeight="1" thickBot="1">
      <c r="A5" s="82"/>
      <c r="B5" s="83"/>
      <c r="C5" s="84"/>
      <c r="D5" s="84"/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1" t="s">
        <v>13</v>
      </c>
      <c r="P5" s="31" t="s">
        <v>12</v>
      </c>
      <c r="Q5" s="84" t="s">
        <v>1</v>
      </c>
      <c r="R5" s="84" t="s">
        <v>2</v>
      </c>
      <c r="S5" s="31" t="s">
        <v>3</v>
      </c>
      <c r="T5" s="31" t="s">
        <v>4</v>
      </c>
      <c r="U5" s="31" t="s">
        <v>5</v>
      </c>
      <c r="V5" s="31" t="s">
        <v>19</v>
      </c>
      <c r="W5" s="31" t="s">
        <v>20</v>
      </c>
      <c r="X5" s="31" t="s">
        <v>21</v>
      </c>
      <c r="Y5" s="31" t="s">
        <v>10</v>
      </c>
      <c r="Z5" s="31" t="s">
        <v>22</v>
      </c>
      <c r="AA5" s="85"/>
    </row>
    <row r="6" spans="1:27" s="3" customFormat="1" ht="23.25">
      <c r="A6" s="73" t="s">
        <v>43</v>
      </c>
      <c r="B6" s="36" t="s">
        <v>33</v>
      </c>
      <c r="C6" s="36" t="e">
        <f>'تشخيص طرقات بالمنطقة 1'!#REF!</f>
        <v>#REF!</v>
      </c>
      <c r="D6" s="35" t="e">
        <f>(E6+F6+G6)/C6</f>
        <v>#REF!</v>
      </c>
      <c r="E6" s="36" t="e">
        <f>'تشخيص طرقات بالمنطقة 1'!#REF!</f>
        <v>#REF!</v>
      </c>
      <c r="F6" s="36" t="e">
        <f>'تشخيص طرقات بالمنطقة 1'!#REF!</f>
        <v>#REF!</v>
      </c>
      <c r="G6" s="36" t="e">
        <f>'تشخيص طرقات بالمنطقة 1'!#REF!</f>
        <v>#REF!</v>
      </c>
      <c r="H6" s="36" t="e">
        <f>'تشخيص طرقات بالمنطقة 1'!#REF!</f>
        <v>#REF!</v>
      </c>
      <c r="I6" s="36" t="e">
        <f>'تشخيص طرقات بالمنطقة 1'!#REF!</f>
        <v>#REF!</v>
      </c>
      <c r="J6" s="36" t="e">
        <f>'تشخيص طرقات بالمنطقة 1'!#REF!</f>
        <v>#REF!</v>
      </c>
      <c r="K6" s="36" t="e">
        <f>'تشخيص طرقات بالمنطقة 1'!#REF!</f>
        <v>#REF!</v>
      </c>
      <c r="L6" s="36" t="e">
        <f>'تشخيص طرقات بالمنطقة 1'!#REF!</f>
        <v>#REF!</v>
      </c>
      <c r="M6" s="36" t="e">
        <f>'تشخيص طرقات بالمنطقة 1'!#REF!</f>
        <v>#REF!</v>
      </c>
      <c r="N6" s="36" t="e">
        <f>'تشخيص طرقات بالمنطقة 1'!#REF!</f>
        <v>#REF!</v>
      </c>
      <c r="O6" s="36" t="e">
        <f>'تشخيص طرقات بالمنطقة 1'!#REF!</f>
        <v>#REF!</v>
      </c>
      <c r="P6" s="36" t="e">
        <f>'تشخيص طرقات بالمنطقة 1'!#REF!</f>
        <v>#REF!</v>
      </c>
      <c r="Q6" s="36" t="e">
        <f>'تشخيص طرقات بالمنطقة 1'!#REF!</f>
        <v>#REF!</v>
      </c>
      <c r="R6" s="36" t="e">
        <f>(S6+T6+U6)/Q6</f>
        <v>#REF!</v>
      </c>
      <c r="S6" s="36" t="e">
        <f>'تشخيص طرقات بالمنطقة 1'!#REF!</f>
        <v>#REF!</v>
      </c>
      <c r="T6" s="36" t="e">
        <f>'تشخيص طرقات بالمنطقة 1'!#REF!</f>
        <v>#REF!</v>
      </c>
      <c r="U6" s="36" t="e">
        <f>'تشخيص طرقات بالمنطقة 1'!#REF!</f>
        <v>#REF!</v>
      </c>
      <c r="V6" s="36" t="e">
        <f>'تشخيص طرقات بالمنطقة 1'!#REF!</f>
        <v>#REF!</v>
      </c>
      <c r="W6" s="36" t="e">
        <f>'تشخيص طرقات بالمنطقة 1'!#REF!</f>
        <v>#REF!</v>
      </c>
      <c r="X6" s="36" t="e">
        <f>'تشخيص طرقات بالمنطقة 1'!#REF!</f>
        <v>#REF!</v>
      </c>
      <c r="Y6" s="36" t="e">
        <f>'تشخيص طرقات بالمنطقة 1'!#REF!</f>
        <v>#REF!</v>
      </c>
      <c r="Z6" s="36" t="e">
        <f>'تشخيص طرقات بالمنطقة 1'!#REF!</f>
        <v>#REF!</v>
      </c>
      <c r="AA6" s="37"/>
    </row>
    <row r="7" spans="1:27" s="2" customFormat="1" ht="24" thickBot="1">
      <c r="A7" s="74"/>
      <c r="B7" s="38" t="s">
        <v>34</v>
      </c>
      <c r="C7" s="39"/>
      <c r="D7" s="39"/>
      <c r="E7" s="40" t="e">
        <f>'تشخيص طرقات بالمنطقة 1'!#REF!</f>
        <v>#REF!</v>
      </c>
      <c r="F7" s="40" t="e">
        <f>'تشخيص طرقات بالمنطقة 1'!#REF!</f>
        <v>#REF!</v>
      </c>
      <c r="G7" s="40" t="e">
        <f>'تشخيص طرقات بالمنطقة 1'!#REF!</f>
        <v>#REF!</v>
      </c>
      <c r="H7" s="40" t="e">
        <f>'تشخيص طرقات بالمنطقة 1'!#REF!</f>
        <v>#REF!</v>
      </c>
      <c r="I7" s="40" t="e">
        <f>'تشخيص طرقات بالمنطقة 1'!#REF!</f>
        <v>#REF!</v>
      </c>
      <c r="J7" s="40" t="e">
        <f>'تشخيص طرقات بالمنطقة 1'!#REF!</f>
        <v>#REF!</v>
      </c>
      <c r="K7" s="40" t="e">
        <f>'تشخيص طرقات بالمنطقة 1'!#REF!</f>
        <v>#REF!</v>
      </c>
      <c r="L7" s="40" t="e">
        <f>'تشخيص طرقات بالمنطقة 1'!#REF!</f>
        <v>#REF!</v>
      </c>
      <c r="M7" s="40"/>
      <c r="N7" s="40"/>
      <c r="O7" s="40"/>
      <c r="P7" s="40"/>
      <c r="Q7" s="40"/>
      <c r="R7" s="40"/>
      <c r="S7" s="40" t="e">
        <f>'تشخيص طرقات بالمنطقة 1'!#REF!</f>
        <v>#REF!</v>
      </c>
      <c r="T7" s="40" t="e">
        <f>'تشخيص طرقات بالمنطقة 1'!#REF!</f>
        <v>#REF!</v>
      </c>
      <c r="U7" s="40" t="e">
        <f>'تشخيص طرقات بالمنطقة 1'!#REF!</f>
        <v>#REF!</v>
      </c>
      <c r="V7" s="40" t="e">
        <f>'تشخيص طرقات بالمنطقة 1'!#REF!</f>
        <v>#REF!</v>
      </c>
      <c r="W7" s="40" t="e">
        <f>'تشخيص طرقات بالمنطقة 1'!#REF!</f>
        <v>#REF!</v>
      </c>
      <c r="X7" s="40" t="e">
        <f>'تشخيص طرقات بالمنطقة 1'!#REF!</f>
        <v>#REF!</v>
      </c>
      <c r="Y7" s="40" t="e">
        <f>'تشخيص طرقات بالمنطقة 1'!#REF!</f>
        <v>#REF!</v>
      </c>
      <c r="Z7" s="40" t="e">
        <f>'تشخيص طرقات بالمنطقة 1'!#REF!</f>
        <v>#REF!</v>
      </c>
      <c r="AA7" s="41"/>
    </row>
    <row r="8" spans="1:27" s="3" customFormat="1" ht="23.25">
      <c r="A8" s="73" t="s">
        <v>44</v>
      </c>
      <c r="B8" s="36" t="s">
        <v>33</v>
      </c>
      <c r="C8" s="36" t="e">
        <f>#REF!</f>
        <v>#REF!</v>
      </c>
      <c r="D8" s="35" t="e">
        <f>(E8+F8+G8)/C8</f>
        <v>#REF!</v>
      </c>
      <c r="E8" s="36" t="e">
        <f>+#REF!</f>
        <v>#REF!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  <c r="M8" s="36" t="e">
        <f>+#REF!</f>
        <v>#REF!</v>
      </c>
      <c r="N8" s="36" t="e">
        <f>+#REF!</f>
        <v>#REF!</v>
      </c>
      <c r="O8" s="36" t="e">
        <f>+#REF!</f>
        <v>#REF!</v>
      </c>
      <c r="P8" s="36" t="e">
        <f>+#REF!</f>
        <v>#REF!</v>
      </c>
      <c r="Q8" s="36" t="e">
        <f>+#REF!</f>
        <v>#REF!</v>
      </c>
      <c r="R8" s="36" t="e">
        <f>+#REF!</f>
        <v>#REF!</v>
      </c>
      <c r="S8" s="36" t="e">
        <f>+#REF!</f>
        <v>#REF!</v>
      </c>
      <c r="T8" s="36" t="e">
        <f>+#REF!</f>
        <v>#REF!</v>
      </c>
      <c r="U8" s="36" t="e">
        <f>+#REF!</f>
        <v>#REF!</v>
      </c>
      <c r="V8" s="36" t="e">
        <f>+#REF!</f>
        <v>#REF!</v>
      </c>
      <c r="W8" s="36" t="e">
        <f>+#REF!</f>
        <v>#REF!</v>
      </c>
      <c r="X8" s="36" t="e">
        <f>+#REF!</f>
        <v>#REF!</v>
      </c>
      <c r="Y8" s="36" t="e">
        <f>+#REF!</f>
        <v>#REF!</v>
      </c>
      <c r="Z8" s="36" t="e">
        <f>+#REF!</f>
        <v>#REF!</v>
      </c>
      <c r="AA8" s="42"/>
    </row>
    <row r="9" spans="1:27" s="2" customFormat="1" ht="24" thickBot="1">
      <c r="A9" s="74"/>
      <c r="B9" s="38" t="s">
        <v>34</v>
      </c>
      <c r="C9" s="39"/>
      <c r="D9" s="39"/>
      <c r="E9" s="40" t="e">
        <f>#REF!</f>
        <v>#REF!</v>
      </c>
      <c r="F9" s="40" t="e">
        <f>#REF!</f>
        <v>#REF!</v>
      </c>
      <c r="G9" s="40" t="e">
        <f>#REF!</f>
        <v>#REF!</v>
      </c>
      <c r="H9" s="40" t="e">
        <f>#REF!</f>
        <v>#REF!</v>
      </c>
      <c r="I9" s="40" t="e">
        <f>#REF!</f>
        <v>#REF!</v>
      </c>
      <c r="J9" s="40" t="e">
        <f>#REF!</f>
        <v>#REF!</v>
      </c>
      <c r="K9" s="40" t="e">
        <f>#REF!</f>
        <v>#REF!</v>
      </c>
      <c r="L9" s="40" t="e">
        <f>#REF!</f>
        <v>#REF!</v>
      </c>
      <c r="M9" s="40"/>
      <c r="N9" s="40"/>
      <c r="O9" s="40"/>
      <c r="P9" s="40"/>
      <c r="Q9" s="40"/>
      <c r="R9" s="40"/>
      <c r="S9" s="40" t="e">
        <f>#REF!</f>
        <v>#REF!</v>
      </c>
      <c r="T9" s="40" t="e">
        <f>#REF!</f>
        <v>#REF!</v>
      </c>
      <c r="U9" s="40" t="e">
        <f>#REF!</f>
        <v>#REF!</v>
      </c>
      <c r="V9" s="40" t="e">
        <f>#REF!</f>
        <v>#REF!</v>
      </c>
      <c r="W9" s="40" t="e">
        <f>#REF!</f>
        <v>#REF!</v>
      </c>
      <c r="X9" s="40" t="e">
        <f>#REF!</f>
        <v>#REF!</v>
      </c>
      <c r="Y9" s="40" t="e">
        <f>#REF!</f>
        <v>#REF!</v>
      </c>
      <c r="Z9" s="40" t="e">
        <f>#REF!</f>
        <v>#REF!</v>
      </c>
      <c r="AA9" s="43"/>
    </row>
    <row r="10" spans="1:27" s="3" customFormat="1" ht="23.25">
      <c r="A10" s="73" t="s">
        <v>45</v>
      </c>
      <c r="B10" s="36" t="s">
        <v>33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36" t="e">
        <f>#REF!</f>
        <v>#REF!</v>
      </c>
      <c r="J10" s="36" t="e">
        <f>#REF!</f>
        <v>#REF!</v>
      </c>
      <c r="K10" s="36" t="e">
        <f>#REF!</f>
        <v>#REF!</v>
      </c>
      <c r="L10" s="36" t="e">
        <f>#REF!</f>
        <v>#REF!</v>
      </c>
      <c r="M10" s="36" t="e">
        <f>#REF!</f>
        <v>#REF!</v>
      </c>
      <c r="N10" s="36" t="e">
        <f>#REF!</f>
        <v>#REF!</v>
      </c>
      <c r="O10" s="36" t="e">
        <f>#REF!</f>
        <v>#REF!</v>
      </c>
      <c r="P10" s="36" t="e">
        <f>#REF!</f>
        <v>#REF!</v>
      </c>
      <c r="Q10" s="36" t="e">
        <f>#REF!</f>
        <v>#REF!</v>
      </c>
      <c r="R10" s="36" t="e">
        <f>#REF!</f>
        <v>#REF!</v>
      </c>
      <c r="S10" s="36" t="e">
        <f>#REF!</f>
        <v>#REF!</v>
      </c>
      <c r="T10" s="36" t="e">
        <f>#REF!</f>
        <v>#REF!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7"/>
    </row>
    <row r="11" spans="1:27" s="2" customFormat="1" ht="24" thickBot="1">
      <c r="A11" s="74"/>
      <c r="B11" s="38" t="s">
        <v>34</v>
      </c>
      <c r="C11" s="39"/>
      <c r="D11" s="39"/>
      <c r="E11" s="40" t="e">
        <f>#REF!</f>
        <v>#REF!</v>
      </c>
      <c r="F11" s="40" t="e">
        <f>#REF!</f>
        <v>#REF!</v>
      </c>
      <c r="G11" s="40" t="e">
        <f>#REF!</f>
        <v>#REF!</v>
      </c>
      <c r="H11" s="40" t="e">
        <f>#REF!</f>
        <v>#REF!</v>
      </c>
      <c r="I11" s="40" t="e">
        <f>#REF!</f>
        <v>#REF!</v>
      </c>
      <c r="J11" s="40" t="e">
        <f>#REF!</f>
        <v>#REF!</v>
      </c>
      <c r="K11" s="40" t="e">
        <f>#REF!</f>
        <v>#REF!</v>
      </c>
      <c r="L11" s="40" t="e">
        <f>#REF!</f>
        <v>#REF!</v>
      </c>
      <c r="M11" s="40"/>
      <c r="N11" s="40"/>
      <c r="O11" s="40"/>
      <c r="P11" s="40"/>
      <c r="Q11" s="40"/>
      <c r="R11" s="40"/>
      <c r="S11" s="40" t="e">
        <f>#REF!</f>
        <v>#REF!</v>
      </c>
      <c r="T11" s="40" t="e">
        <f>#REF!</f>
        <v>#REF!</v>
      </c>
      <c r="U11" s="40" t="e">
        <f>#REF!</f>
        <v>#REF!</v>
      </c>
      <c r="V11" s="40" t="e">
        <f>#REF!</f>
        <v>#REF!</v>
      </c>
      <c r="W11" s="40" t="e">
        <f>#REF!</f>
        <v>#REF!</v>
      </c>
      <c r="X11" s="40" t="e">
        <f>#REF!</f>
        <v>#REF!</v>
      </c>
      <c r="Y11" s="40" t="e">
        <f>#REF!</f>
        <v>#REF!</v>
      </c>
      <c r="Z11" s="40" t="e">
        <f>#REF!</f>
        <v>#REF!</v>
      </c>
      <c r="AA11" s="41"/>
    </row>
    <row r="12" spans="1:27" s="3" customFormat="1" ht="23.25">
      <c r="A12" s="73" t="s">
        <v>46</v>
      </c>
      <c r="B12" s="36" t="s">
        <v>33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36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36" t="e">
        <f>#REF!</f>
        <v>#REF!</v>
      </c>
      <c r="O12" s="36" t="e">
        <f>#REF!</f>
        <v>#REF!</v>
      </c>
      <c r="P12" s="36" t="e">
        <f>#REF!</f>
        <v>#REF!</v>
      </c>
      <c r="Q12" s="36" t="e">
        <f>#REF!</f>
        <v>#REF!</v>
      </c>
      <c r="R12" s="36" t="e">
        <f>#REF!</f>
        <v>#REF!</v>
      </c>
      <c r="S12" s="36" t="e">
        <f>#REF!</f>
        <v>#REF!</v>
      </c>
      <c r="T12" s="36" t="e">
        <f>#REF!</f>
        <v>#REF!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42"/>
    </row>
    <row r="13" spans="1:27" s="2" customFormat="1" ht="24" thickBot="1">
      <c r="A13" s="74"/>
      <c r="B13" s="38" t="s">
        <v>34</v>
      </c>
      <c r="C13" s="39"/>
      <c r="D13" s="39"/>
      <c r="E13" s="40" t="e">
        <f>#REF!</f>
        <v>#REF!</v>
      </c>
      <c r="F13" s="40" t="e">
        <f>#REF!</f>
        <v>#REF!</v>
      </c>
      <c r="G13" s="40" t="e">
        <f>#REF!</f>
        <v>#REF!</v>
      </c>
      <c r="H13" s="40" t="e">
        <f>#REF!</f>
        <v>#REF!</v>
      </c>
      <c r="I13" s="40" t="e">
        <f>#REF!</f>
        <v>#REF!</v>
      </c>
      <c r="J13" s="40" t="e">
        <f>#REF!</f>
        <v>#REF!</v>
      </c>
      <c r="K13" s="40" t="e">
        <f>#REF!</f>
        <v>#REF!</v>
      </c>
      <c r="L13" s="40" t="e">
        <f>#REF!</f>
        <v>#REF!</v>
      </c>
      <c r="M13" s="40"/>
      <c r="N13" s="40"/>
      <c r="O13" s="40"/>
      <c r="P13" s="40"/>
      <c r="Q13" s="40"/>
      <c r="R13" s="40"/>
      <c r="S13" s="40" t="e">
        <f>#REF!</f>
        <v>#REF!</v>
      </c>
      <c r="T13" s="40" t="e">
        <f>#REF!</f>
        <v>#REF!</v>
      </c>
      <c r="U13" s="40" t="e">
        <f>#REF!</f>
        <v>#REF!</v>
      </c>
      <c r="V13" s="40" t="e">
        <f>#REF!</f>
        <v>#REF!</v>
      </c>
      <c r="W13" s="40" t="e">
        <f>#REF!</f>
        <v>#REF!</v>
      </c>
      <c r="X13" s="40" t="e">
        <f>#REF!</f>
        <v>#REF!</v>
      </c>
      <c r="Y13" s="40" t="e">
        <f>#REF!</f>
        <v>#REF!</v>
      </c>
      <c r="Z13" s="40" t="e">
        <f>#REF!</f>
        <v>#REF!</v>
      </c>
      <c r="AA13" s="43"/>
    </row>
    <row r="14" spans="1:27" s="3" customFormat="1" ht="23.25">
      <c r="A14" s="73" t="s">
        <v>47</v>
      </c>
      <c r="B14" s="36" t="s">
        <v>33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 t="e">
        <f>#REF!</f>
        <v>#REF!</v>
      </c>
      <c r="J14" s="36" t="e">
        <f>#REF!</f>
        <v>#REF!</v>
      </c>
      <c r="K14" s="36" t="e">
        <f>#REF!</f>
        <v>#REF!</v>
      </c>
      <c r="L14" s="36" t="e">
        <f>#REF!</f>
        <v>#REF!</v>
      </c>
      <c r="M14" s="36" t="e">
        <f>#REF!</f>
        <v>#REF!</v>
      </c>
      <c r="N14" s="36" t="e">
        <f>#REF!</f>
        <v>#REF!</v>
      </c>
      <c r="O14" s="36" t="e">
        <f>#REF!</f>
        <v>#REF!</v>
      </c>
      <c r="P14" s="36" t="e">
        <f>#REF!</f>
        <v>#REF!</v>
      </c>
      <c r="Q14" s="36" t="e">
        <f>#REF!</f>
        <v>#REF!</v>
      </c>
      <c r="R14" s="36" t="e">
        <f>#REF!</f>
        <v>#REF!</v>
      </c>
      <c r="S14" s="36" t="e">
        <f>#REF!</f>
        <v>#REF!</v>
      </c>
      <c r="T14" s="36" t="e">
        <f>#REF!</f>
        <v>#REF!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7"/>
    </row>
    <row r="15" spans="1:27" s="2" customFormat="1" ht="24" thickBot="1">
      <c r="A15" s="74"/>
      <c r="B15" s="38" t="s">
        <v>34</v>
      </c>
      <c r="C15" s="39"/>
      <c r="D15" s="39"/>
      <c r="E15" s="40" t="e">
        <f>#REF!</f>
        <v>#REF!</v>
      </c>
      <c r="F15" s="40" t="e">
        <f>#REF!</f>
        <v>#REF!</v>
      </c>
      <c r="G15" s="40" t="e">
        <f>#REF!</f>
        <v>#REF!</v>
      </c>
      <c r="H15" s="40" t="e">
        <f>#REF!</f>
        <v>#REF!</v>
      </c>
      <c r="I15" s="40" t="e">
        <f>#REF!</f>
        <v>#REF!</v>
      </c>
      <c r="J15" s="40" t="e">
        <f>#REF!</f>
        <v>#REF!</v>
      </c>
      <c r="K15" s="40" t="e">
        <f>#REF!</f>
        <v>#REF!</v>
      </c>
      <c r="L15" s="40" t="e">
        <f>#REF!</f>
        <v>#REF!</v>
      </c>
      <c r="M15" s="40"/>
      <c r="N15" s="40"/>
      <c r="O15" s="40"/>
      <c r="P15" s="40"/>
      <c r="Q15" s="40"/>
      <c r="R15" s="40"/>
      <c r="S15" s="40" t="e">
        <f>#REF!</f>
        <v>#REF!</v>
      </c>
      <c r="T15" s="40" t="e">
        <f>#REF!</f>
        <v>#REF!</v>
      </c>
      <c r="U15" s="40" t="e">
        <f>#REF!</f>
        <v>#REF!</v>
      </c>
      <c r="V15" s="40" t="e">
        <f>#REF!</f>
        <v>#REF!</v>
      </c>
      <c r="W15" s="40" t="e">
        <f>#REF!</f>
        <v>#REF!</v>
      </c>
      <c r="X15" s="40" t="e">
        <f>#REF!</f>
        <v>#REF!</v>
      </c>
      <c r="Y15" s="40" t="e">
        <f>#REF!</f>
        <v>#REF!</v>
      </c>
      <c r="Z15" s="40" t="e">
        <f>#REF!</f>
        <v>#REF!</v>
      </c>
      <c r="AA15" s="41"/>
    </row>
    <row r="16" spans="1:27" s="3" customFormat="1" ht="23.25">
      <c r="A16" s="73" t="s">
        <v>48</v>
      </c>
      <c r="B16" s="36" t="s">
        <v>33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36" t="e">
        <f>#REF!</f>
        <v>#REF!</v>
      </c>
      <c r="H16" s="36" t="e">
        <f>#REF!</f>
        <v>#REF!</v>
      </c>
      <c r="I16" s="36" t="e">
        <f>#REF!</f>
        <v>#REF!</v>
      </c>
      <c r="J16" s="36" t="e">
        <f>#REF!</f>
        <v>#REF!</v>
      </c>
      <c r="K16" s="36" t="e">
        <f>#REF!</f>
        <v>#REF!</v>
      </c>
      <c r="L16" s="36" t="e">
        <f>#REF!</f>
        <v>#REF!</v>
      </c>
      <c r="M16" s="36" t="e">
        <f>#REF!</f>
        <v>#REF!</v>
      </c>
      <c r="N16" s="36" t="e">
        <f>#REF!</f>
        <v>#REF!</v>
      </c>
      <c r="O16" s="36" t="e">
        <f>#REF!</f>
        <v>#REF!</v>
      </c>
      <c r="P16" s="36" t="e">
        <f>#REF!</f>
        <v>#REF!</v>
      </c>
      <c r="Q16" s="36" t="e">
        <f>#REF!</f>
        <v>#REF!</v>
      </c>
      <c r="R16" s="36" t="e">
        <f>#REF!</f>
        <v>#REF!</v>
      </c>
      <c r="S16" s="36" t="e">
        <f>#REF!</f>
        <v>#REF!</v>
      </c>
      <c r="T16" s="36" t="e">
        <f>#REF!</f>
        <v>#REF!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36" t="e">
        <f>#REF!</f>
        <v>#REF!</v>
      </c>
      <c r="AA16" s="42"/>
    </row>
    <row r="17" spans="1:31" s="2" customFormat="1" ht="24" thickBot="1">
      <c r="A17" s="74"/>
      <c r="B17" s="44" t="s">
        <v>34</v>
      </c>
      <c r="C17" s="45"/>
      <c r="D17" s="45"/>
      <c r="E17" s="46" t="e">
        <f>#REF!</f>
        <v>#REF!</v>
      </c>
      <c r="F17" s="46" t="e">
        <f>#REF!</f>
        <v>#REF!</v>
      </c>
      <c r="G17" s="46" t="e">
        <f>#REF!</f>
        <v>#REF!</v>
      </c>
      <c r="H17" s="46" t="e">
        <f>#REF!</f>
        <v>#REF!</v>
      </c>
      <c r="I17" s="46" t="e">
        <f>#REF!</f>
        <v>#REF!</v>
      </c>
      <c r="J17" s="46" t="e">
        <f>#REF!</f>
        <v>#REF!</v>
      </c>
      <c r="K17" s="46" t="e">
        <f>#REF!</f>
        <v>#REF!</v>
      </c>
      <c r="L17" s="46" t="e">
        <f>#REF!</f>
        <v>#REF!</v>
      </c>
      <c r="M17" s="46"/>
      <c r="N17" s="46"/>
      <c r="O17" s="46"/>
      <c r="P17" s="46"/>
      <c r="Q17" s="46"/>
      <c r="R17" s="46"/>
      <c r="S17" s="46" t="e">
        <f>#REF!</f>
        <v>#REF!</v>
      </c>
      <c r="T17" s="46" t="e">
        <f>#REF!</f>
        <v>#REF!</v>
      </c>
      <c r="U17" s="46" t="e">
        <f>#REF!</f>
        <v>#REF!</v>
      </c>
      <c r="V17" s="46" t="e">
        <f>#REF!</f>
        <v>#REF!</v>
      </c>
      <c r="W17" s="46" t="e">
        <f>#REF!</f>
        <v>#REF!</v>
      </c>
      <c r="X17" s="46" t="e">
        <f>#REF!</f>
        <v>#REF!</v>
      </c>
      <c r="Y17" s="46" t="e">
        <f>#REF!</f>
        <v>#REF!</v>
      </c>
      <c r="Z17" s="46" t="e">
        <f>#REF!</f>
        <v>#REF!</v>
      </c>
      <c r="AA17" s="47"/>
    </row>
    <row r="18" spans="1:31" s="3" customFormat="1" ht="23.25">
      <c r="A18" s="73" t="s">
        <v>49</v>
      </c>
      <c r="B18" s="36" t="s">
        <v>33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36" t="e">
        <f>#REF!</f>
        <v>#REF!</v>
      </c>
      <c r="J18" s="36" t="e">
        <f>#REF!</f>
        <v>#REF!</v>
      </c>
      <c r="K18" s="36" t="e">
        <f>#REF!</f>
        <v>#REF!</v>
      </c>
      <c r="L18" s="36" t="e">
        <f>#REF!</f>
        <v>#REF!</v>
      </c>
      <c r="M18" s="36" t="e">
        <f>#REF!</f>
        <v>#REF!</v>
      </c>
      <c r="N18" s="36" t="e">
        <f>#REF!</f>
        <v>#REF!</v>
      </c>
      <c r="O18" s="36" t="e">
        <f>#REF!</f>
        <v>#REF!</v>
      </c>
      <c r="P18" s="36" t="e">
        <f>#REF!</f>
        <v>#REF!</v>
      </c>
      <c r="Q18" s="36" t="e">
        <f>#REF!</f>
        <v>#REF!</v>
      </c>
      <c r="R18" s="36" t="e">
        <f>#REF!</f>
        <v>#REF!</v>
      </c>
      <c r="S18" s="36" t="e">
        <f>#REF!</f>
        <v>#REF!</v>
      </c>
      <c r="T18" s="36" t="e">
        <f>#REF!</f>
        <v>#REF!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7"/>
    </row>
    <row r="19" spans="1:31" s="2" customFormat="1" ht="24" thickBot="1">
      <c r="A19" s="74"/>
      <c r="B19" s="38" t="s">
        <v>34</v>
      </c>
      <c r="C19" s="39"/>
      <c r="D19" s="39"/>
      <c r="E19" s="40" t="e">
        <f>#REF!</f>
        <v>#REF!</v>
      </c>
      <c r="F19" s="40" t="e">
        <f>#REF!</f>
        <v>#REF!</v>
      </c>
      <c r="G19" s="40" t="e">
        <f>#REF!</f>
        <v>#REF!</v>
      </c>
      <c r="H19" s="40" t="e">
        <f>#REF!</f>
        <v>#REF!</v>
      </c>
      <c r="I19" s="40" t="e">
        <f>#REF!</f>
        <v>#REF!</v>
      </c>
      <c r="J19" s="40" t="e">
        <f>#REF!</f>
        <v>#REF!</v>
      </c>
      <c r="K19" s="40" t="e">
        <f>#REF!</f>
        <v>#REF!</v>
      </c>
      <c r="L19" s="40" t="e">
        <f>#REF!</f>
        <v>#REF!</v>
      </c>
      <c r="M19" s="40"/>
      <c r="N19" s="40"/>
      <c r="O19" s="40"/>
      <c r="P19" s="40"/>
      <c r="Q19" s="40"/>
      <c r="R19" s="40"/>
      <c r="S19" s="40" t="e">
        <f>#REF!</f>
        <v>#REF!</v>
      </c>
      <c r="T19" s="40" t="e">
        <f>#REF!</f>
        <v>#REF!</v>
      </c>
      <c r="U19" s="40" t="e">
        <f>#REF!</f>
        <v>#REF!</v>
      </c>
      <c r="V19" s="40" t="e">
        <f>#REF!</f>
        <v>#REF!</v>
      </c>
      <c r="W19" s="40" t="e">
        <f>#REF!</f>
        <v>#REF!</v>
      </c>
      <c r="X19" s="40" t="e">
        <f>#REF!</f>
        <v>#REF!</v>
      </c>
      <c r="Y19" s="40" t="e">
        <f>#REF!</f>
        <v>#REF!</v>
      </c>
      <c r="Z19" s="40" t="e">
        <f>#REF!</f>
        <v>#REF!</v>
      </c>
      <c r="AA19" s="41"/>
    </row>
    <row r="20" spans="1:31" s="50" customFormat="1" ht="24.75" thickTop="1" thickBot="1">
      <c r="A20" s="75" t="s">
        <v>27</v>
      </c>
      <c r="B20" s="48" t="s">
        <v>33</v>
      </c>
      <c r="C20" s="49" t="e">
        <f>C6+C8+C10+C12+C14+C16+C18</f>
        <v>#REF!</v>
      </c>
      <c r="D20" s="49" t="e">
        <f>(E20+F20+G20)/C20</f>
        <v>#REF!</v>
      </c>
      <c r="E20" s="49" t="e">
        <f t="shared" ref="E20:AA20" si="0">E6+E8+E10+E12+E14+E16+E18</f>
        <v>#REF!</v>
      </c>
      <c r="F20" s="49" t="e">
        <f t="shared" si="0"/>
        <v>#REF!</v>
      </c>
      <c r="G20" s="49" t="e">
        <f t="shared" si="0"/>
        <v>#REF!</v>
      </c>
      <c r="H20" s="49" t="e">
        <f t="shared" si="0"/>
        <v>#REF!</v>
      </c>
      <c r="I20" s="49" t="e">
        <f t="shared" si="0"/>
        <v>#REF!</v>
      </c>
      <c r="J20" s="49" t="e">
        <f t="shared" si="0"/>
        <v>#REF!</v>
      </c>
      <c r="K20" s="49" t="e">
        <f t="shared" si="0"/>
        <v>#REF!</v>
      </c>
      <c r="L20" s="49" t="e">
        <f t="shared" si="0"/>
        <v>#REF!</v>
      </c>
      <c r="M20" s="49" t="e">
        <f t="shared" si="0"/>
        <v>#REF!</v>
      </c>
      <c r="N20" s="49" t="e">
        <f t="shared" si="0"/>
        <v>#REF!</v>
      </c>
      <c r="O20" s="49" t="e">
        <f t="shared" si="0"/>
        <v>#REF!</v>
      </c>
      <c r="P20" s="49" t="e">
        <f t="shared" si="0"/>
        <v>#REF!</v>
      </c>
      <c r="Q20" s="49" t="e">
        <f t="shared" si="0"/>
        <v>#REF!</v>
      </c>
      <c r="R20" s="49" t="e">
        <f>(S20+T20+U20)/Q20</f>
        <v>#REF!</v>
      </c>
      <c r="S20" s="49" t="e">
        <f t="shared" si="0"/>
        <v>#REF!</v>
      </c>
      <c r="T20" s="49" t="e">
        <f t="shared" si="0"/>
        <v>#REF!</v>
      </c>
      <c r="U20" s="49" t="e">
        <f t="shared" si="0"/>
        <v>#REF!</v>
      </c>
      <c r="V20" s="49" t="e">
        <f t="shared" si="0"/>
        <v>#REF!</v>
      </c>
      <c r="W20" s="49" t="e">
        <f t="shared" si="0"/>
        <v>#REF!</v>
      </c>
      <c r="X20" s="49" t="e">
        <f t="shared" si="0"/>
        <v>#REF!</v>
      </c>
      <c r="Y20" s="49" t="e">
        <f t="shared" si="0"/>
        <v>#REF!</v>
      </c>
      <c r="Z20" s="49" t="e">
        <f t="shared" si="0"/>
        <v>#REF!</v>
      </c>
      <c r="AA20" s="49">
        <f t="shared" si="0"/>
        <v>0</v>
      </c>
      <c r="AB20" s="50" t="e">
        <f>E20+F20+G20</f>
        <v>#REF!</v>
      </c>
      <c r="AC20" s="50" t="e">
        <f>S20+T20+U20</f>
        <v>#REF!</v>
      </c>
      <c r="AD20" s="50" t="e">
        <f>E20+F20+G20</f>
        <v>#REF!</v>
      </c>
      <c r="AE20" s="50" t="e">
        <f>S20+T20+U20</f>
        <v>#REF!</v>
      </c>
    </row>
    <row r="21" spans="1:31" s="56" customFormat="1" ht="24.75" thickTop="1" thickBot="1">
      <c r="A21" s="76"/>
      <c r="B21" s="51" t="s">
        <v>34</v>
      </c>
      <c r="C21" s="52"/>
      <c r="D21" s="53"/>
      <c r="E21" s="53" t="e">
        <f>E20/(E20+F21+G21)</f>
        <v>#REF!</v>
      </c>
      <c r="F21" s="53" t="e">
        <f>F20/(E20+F20+G20)</f>
        <v>#REF!</v>
      </c>
      <c r="G21" s="53" t="e">
        <f>G20/$AB$20</f>
        <v>#REF!</v>
      </c>
      <c r="H21" s="53" t="e">
        <f>H20/$AD$20</f>
        <v>#REF!</v>
      </c>
      <c r="I21" s="53" t="e">
        <f>I20/$AD$20</f>
        <v>#REF!</v>
      </c>
      <c r="J21" s="53" t="e">
        <f>J20/$AD$20</f>
        <v>#REF!</v>
      </c>
      <c r="K21" s="53" t="e">
        <f>K20/$AD$20</f>
        <v>#REF!</v>
      </c>
      <c r="L21" s="53" t="e">
        <f>L20/$AD$20</f>
        <v>#REF!</v>
      </c>
      <c r="M21" s="53"/>
      <c r="N21" s="53"/>
      <c r="O21" s="53"/>
      <c r="P21" s="53"/>
      <c r="Q21" s="53"/>
      <c r="R21" s="53"/>
      <c r="S21" s="53" t="e">
        <f>S20/$AE$20</f>
        <v>#REF!</v>
      </c>
      <c r="T21" s="53" t="e">
        <f t="shared" ref="T21:Z21" si="1">T20/$AE$20</f>
        <v>#REF!</v>
      </c>
      <c r="U21" s="53" t="e">
        <f t="shared" si="1"/>
        <v>#REF!</v>
      </c>
      <c r="V21" s="53" t="e">
        <f t="shared" si="1"/>
        <v>#REF!</v>
      </c>
      <c r="W21" s="53" t="e">
        <f t="shared" si="1"/>
        <v>#REF!</v>
      </c>
      <c r="X21" s="53" t="e">
        <f t="shared" si="1"/>
        <v>#REF!</v>
      </c>
      <c r="Y21" s="53" t="e">
        <f t="shared" si="1"/>
        <v>#REF!</v>
      </c>
      <c r="Z21" s="53" t="e">
        <f t="shared" si="1"/>
        <v>#REF!</v>
      </c>
      <c r="AA21" s="54"/>
      <c r="AB21" s="55"/>
    </row>
    <row r="22" spans="1:31" s="2" customFormat="1" ht="24" thickTop="1"/>
  </sheetData>
  <mergeCells count="20">
    <mergeCell ref="AA3:AA5"/>
    <mergeCell ref="C4:C5"/>
    <mergeCell ref="D4:D5"/>
    <mergeCell ref="Q4:Q5"/>
    <mergeCell ref="R4:R5"/>
    <mergeCell ref="E4:G4"/>
    <mergeCell ref="H4:L4"/>
    <mergeCell ref="C3:O3"/>
    <mergeCell ref="Q3:Z3"/>
    <mergeCell ref="S4:U4"/>
    <mergeCell ref="A18:A19"/>
    <mergeCell ref="A14:A15"/>
    <mergeCell ref="A20:A21"/>
    <mergeCell ref="V4:Z4"/>
    <mergeCell ref="A3:B5"/>
    <mergeCell ref="A6:A7"/>
    <mergeCell ref="A8:A9"/>
    <mergeCell ref="A10:A11"/>
    <mergeCell ref="A12:A13"/>
    <mergeCell ref="A16:A17"/>
  </mergeCells>
  <pageMargins left="3.937007874015748E-2" right="3.937007874015748E-2" top="0.74803149606299213" bottom="0.74803149606299213" header="0.31496062992125984" footer="0.31496062992125984"/>
  <pageSetup paperSize="8" orientation="landscape" horizontalDpi="4294967295" verticalDpi="4294967295" r:id="rId1"/>
  <headerFooter>
    <oddHeader>&amp;Rوزارة الشؤون المحلية
ولاية .....................
بلدية.......................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rightToLeft="1" tabSelected="1" workbookViewId="0">
      <selection activeCell="K116" sqref="K116"/>
    </sheetView>
  </sheetViews>
  <sheetFormatPr baseColWidth="10" defaultRowHeight="15"/>
  <cols>
    <col min="1" max="1" width="22.85546875" customWidth="1"/>
    <col min="2" max="2" width="14.5703125" customWidth="1"/>
    <col min="3" max="3" width="9.7109375" customWidth="1"/>
    <col min="4" max="4" width="9" customWidth="1"/>
    <col min="5" max="5" width="10.85546875" customWidth="1"/>
    <col min="6" max="7" width="9" customWidth="1"/>
    <col min="8" max="9" width="11.140625" bestFit="1" customWidth="1"/>
    <col min="10" max="12" width="9" customWidth="1"/>
    <col min="13" max="13" width="9" hidden="1" customWidth="1"/>
    <col min="14" max="14" width="9" customWidth="1"/>
    <col min="15" max="15" width="9" hidden="1" customWidth="1"/>
    <col min="16" max="20" width="7.7109375" customWidth="1"/>
    <col min="21" max="21" width="11.7109375" customWidth="1"/>
    <col min="22" max="22" width="12.5703125" customWidth="1"/>
    <col min="23" max="23" width="7.7109375" customWidth="1"/>
    <col min="24" max="24" width="11.5703125" customWidth="1"/>
    <col min="25" max="25" width="17.140625" customWidth="1"/>
    <col min="26" max="26" width="11.5703125" customWidth="1"/>
  </cols>
  <sheetData>
    <row r="1" spans="1:26" s="2" customFormat="1" ht="40.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41.25" thickBot="1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159</v>
      </c>
      <c r="S2" s="1"/>
      <c r="T2" s="1"/>
      <c r="U2" s="1"/>
      <c r="V2" s="1"/>
      <c r="W2" s="1"/>
      <c r="X2" s="1"/>
      <c r="Y2" s="1"/>
      <c r="Z2" s="1"/>
    </row>
    <row r="3" spans="1:26" s="24" customFormat="1" ht="24" thickBot="1">
      <c r="A3" s="84" t="s">
        <v>0</v>
      </c>
      <c r="B3" s="77" t="s">
        <v>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0"/>
      <c r="P3" s="77" t="s">
        <v>15</v>
      </c>
      <c r="Q3" s="78"/>
      <c r="R3" s="78"/>
      <c r="S3" s="78"/>
      <c r="T3" s="78"/>
      <c r="U3" s="78"/>
      <c r="V3" s="78"/>
      <c r="W3" s="78"/>
      <c r="X3" s="78"/>
      <c r="Y3" s="79"/>
      <c r="Z3" s="84" t="s">
        <v>40</v>
      </c>
    </row>
    <row r="4" spans="1:26" s="24" customFormat="1" ht="70.5" customHeight="1" thickBot="1">
      <c r="A4" s="85"/>
      <c r="B4" s="86" t="s">
        <v>1</v>
      </c>
      <c r="C4" s="86" t="s">
        <v>2</v>
      </c>
      <c r="D4" s="77" t="s">
        <v>37</v>
      </c>
      <c r="E4" s="78"/>
      <c r="F4" s="79"/>
      <c r="G4" s="77" t="s">
        <v>38</v>
      </c>
      <c r="H4" s="78"/>
      <c r="I4" s="78"/>
      <c r="J4" s="78"/>
      <c r="K4" s="79"/>
      <c r="L4" s="32" t="s">
        <v>39</v>
      </c>
      <c r="M4" s="32"/>
      <c r="N4" s="32" t="s">
        <v>17</v>
      </c>
      <c r="O4" s="32"/>
      <c r="P4" s="86" t="s">
        <v>1</v>
      </c>
      <c r="Q4" s="86" t="s">
        <v>2</v>
      </c>
      <c r="R4" s="77" t="s">
        <v>18</v>
      </c>
      <c r="S4" s="78"/>
      <c r="T4" s="79"/>
      <c r="U4" s="77" t="s">
        <v>16</v>
      </c>
      <c r="V4" s="78"/>
      <c r="W4" s="78"/>
      <c r="X4" s="78"/>
      <c r="Y4" s="79"/>
      <c r="Z4" s="85"/>
    </row>
    <row r="5" spans="1:26" s="24" customFormat="1" ht="56.25" customHeight="1" thickBot="1">
      <c r="A5" s="87"/>
      <c r="B5" s="86"/>
      <c r="C5" s="86"/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11</v>
      </c>
      <c r="M5" s="32" t="s">
        <v>12</v>
      </c>
      <c r="N5" s="32" t="s">
        <v>13</v>
      </c>
      <c r="O5" s="32" t="s">
        <v>12</v>
      </c>
      <c r="P5" s="86" t="s">
        <v>1</v>
      </c>
      <c r="Q5" s="86" t="s">
        <v>2</v>
      </c>
      <c r="R5" s="32" t="s">
        <v>3</v>
      </c>
      <c r="S5" s="32" t="s">
        <v>4</v>
      </c>
      <c r="T5" s="32" t="s">
        <v>5</v>
      </c>
      <c r="U5" s="32" t="s">
        <v>19</v>
      </c>
      <c r="V5" s="32" t="s">
        <v>20</v>
      </c>
      <c r="W5" s="32" t="s">
        <v>21</v>
      </c>
      <c r="X5" s="32" t="s">
        <v>10</v>
      </c>
      <c r="Y5" s="32" t="s">
        <v>22</v>
      </c>
      <c r="Z5" s="87"/>
    </row>
    <row r="6" spans="1:26" s="3" customFormat="1" ht="23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2"/>
      <c r="U6" s="62"/>
      <c r="V6" s="5"/>
      <c r="W6" s="5"/>
      <c r="X6" s="5"/>
      <c r="Y6" s="5"/>
      <c r="Z6" s="6"/>
    </row>
    <row r="7" spans="1:26" s="3" customFormat="1" ht="23.25">
      <c r="A7" s="18" t="s">
        <v>150</v>
      </c>
      <c r="B7" s="19">
        <v>635</v>
      </c>
      <c r="C7" s="19">
        <v>6</v>
      </c>
      <c r="D7" s="19">
        <v>3660</v>
      </c>
      <c r="E7" s="19">
        <v>150</v>
      </c>
      <c r="F7" s="19"/>
      <c r="G7" s="19"/>
      <c r="H7" s="19"/>
      <c r="I7" s="19"/>
      <c r="J7" s="60" t="s">
        <v>154</v>
      </c>
      <c r="K7" s="19"/>
      <c r="L7" s="19">
        <v>1270</v>
      </c>
      <c r="M7" s="19"/>
      <c r="N7" s="19">
        <v>1270</v>
      </c>
      <c r="O7" s="19"/>
      <c r="P7" s="19">
        <v>635</v>
      </c>
      <c r="Q7" s="19" t="s">
        <v>155</v>
      </c>
      <c r="R7" s="19"/>
      <c r="S7" s="19"/>
      <c r="T7" s="63" t="s">
        <v>154</v>
      </c>
      <c r="U7" s="63" t="s">
        <v>154</v>
      </c>
      <c r="V7" s="19"/>
      <c r="W7" s="19"/>
      <c r="X7" s="19"/>
      <c r="Y7" s="19"/>
      <c r="Z7" s="20"/>
    </row>
    <row r="8" spans="1:26" s="2" customFormat="1" ht="23.25">
      <c r="A8" s="7" t="s">
        <v>58</v>
      </c>
      <c r="B8" s="8">
        <v>405</v>
      </c>
      <c r="C8" s="8">
        <v>6</v>
      </c>
      <c r="D8" s="8">
        <v>2430</v>
      </c>
      <c r="E8" s="8"/>
      <c r="F8" s="8"/>
      <c r="G8" s="8"/>
      <c r="H8" s="8"/>
      <c r="I8" s="8"/>
      <c r="J8" s="61" t="s">
        <v>154</v>
      </c>
      <c r="K8" s="8"/>
      <c r="L8" s="8">
        <v>810</v>
      </c>
      <c r="M8" s="8"/>
      <c r="N8" s="8">
        <v>810</v>
      </c>
      <c r="O8" s="8"/>
      <c r="P8" s="8">
        <v>405</v>
      </c>
      <c r="Q8" s="8" t="s">
        <v>155</v>
      </c>
      <c r="R8" s="8"/>
      <c r="S8" s="8"/>
      <c r="T8" s="61" t="s">
        <v>154</v>
      </c>
      <c r="U8" s="61" t="s">
        <v>154</v>
      </c>
      <c r="V8" s="8"/>
      <c r="W8" s="8"/>
      <c r="X8" s="8"/>
      <c r="Y8" s="8"/>
      <c r="Z8" s="9"/>
    </row>
    <row r="9" spans="1:26" s="2" customFormat="1" ht="23.25">
      <c r="A9" s="7" t="s">
        <v>59</v>
      </c>
      <c r="B9" s="8">
        <v>230</v>
      </c>
      <c r="C9" s="8">
        <v>5</v>
      </c>
      <c r="D9" s="8">
        <v>1150</v>
      </c>
      <c r="E9" s="8"/>
      <c r="F9" s="8"/>
      <c r="G9" s="8"/>
      <c r="H9" s="8"/>
      <c r="I9" s="8"/>
      <c r="J9" s="61" t="s">
        <v>154</v>
      </c>
      <c r="K9" s="8"/>
      <c r="L9" s="8">
        <v>460</v>
      </c>
      <c r="M9" s="8"/>
      <c r="N9" s="8">
        <v>460</v>
      </c>
      <c r="O9" s="8"/>
      <c r="P9" s="8">
        <v>230</v>
      </c>
      <c r="Q9" s="8" t="s">
        <v>155</v>
      </c>
      <c r="R9" s="8"/>
      <c r="S9" s="8"/>
      <c r="T9" s="61" t="s">
        <v>154</v>
      </c>
      <c r="U9" s="61" t="s">
        <v>154</v>
      </c>
      <c r="V9" s="8"/>
      <c r="W9" s="8"/>
      <c r="X9" s="8"/>
      <c r="Y9" s="8"/>
      <c r="Z9" s="9"/>
    </row>
    <row r="10" spans="1:26" s="2" customFormat="1" ht="23.25">
      <c r="A10" s="7" t="s">
        <v>60</v>
      </c>
      <c r="B10" s="8">
        <v>610</v>
      </c>
      <c r="C10" s="8">
        <v>6</v>
      </c>
      <c r="D10" s="8">
        <v>3660</v>
      </c>
      <c r="E10" s="8"/>
      <c r="F10" s="8"/>
      <c r="G10" s="8"/>
      <c r="H10" s="8"/>
      <c r="I10" s="8"/>
      <c r="J10" s="61" t="s">
        <v>154</v>
      </c>
      <c r="K10" s="8"/>
      <c r="L10" s="8">
        <v>1220</v>
      </c>
      <c r="M10" s="8"/>
      <c r="N10" s="8">
        <v>1220</v>
      </c>
      <c r="O10" s="8"/>
      <c r="P10" s="8">
        <v>610</v>
      </c>
      <c r="Q10" s="8" t="s">
        <v>155</v>
      </c>
      <c r="R10" s="8"/>
      <c r="S10" s="8"/>
      <c r="T10" s="61" t="s">
        <v>154</v>
      </c>
      <c r="U10" s="61" t="s">
        <v>154</v>
      </c>
      <c r="V10" s="8"/>
      <c r="W10" s="8"/>
      <c r="X10" s="8"/>
      <c r="Y10" s="8"/>
      <c r="Z10" s="9"/>
    </row>
    <row r="11" spans="1:26" s="2" customFormat="1" ht="23.25">
      <c r="A11" s="7" t="s">
        <v>61</v>
      </c>
      <c r="B11" s="8">
        <v>185</v>
      </c>
      <c r="C11" s="8">
        <v>6</v>
      </c>
      <c r="D11" s="8">
        <v>1000</v>
      </c>
      <c r="E11" s="8">
        <v>110</v>
      </c>
      <c r="F11" s="8"/>
      <c r="G11" s="8"/>
      <c r="H11" s="8"/>
      <c r="I11" s="8"/>
      <c r="J11" s="61" t="s">
        <v>154</v>
      </c>
      <c r="K11" s="8"/>
      <c r="L11" s="8">
        <v>370</v>
      </c>
      <c r="M11" s="8"/>
      <c r="N11" s="8">
        <v>370</v>
      </c>
      <c r="O11" s="8"/>
      <c r="P11" s="8">
        <v>185</v>
      </c>
      <c r="Q11" s="8" t="s">
        <v>155</v>
      </c>
      <c r="R11" s="8"/>
      <c r="S11" s="8"/>
      <c r="T11" s="61" t="s">
        <v>154</v>
      </c>
      <c r="U11" s="61" t="s">
        <v>154</v>
      </c>
      <c r="V11" s="8"/>
      <c r="W11" s="8"/>
      <c r="X11" s="8"/>
      <c r="Y11" s="8"/>
      <c r="Z11" s="9"/>
    </row>
    <row r="12" spans="1:26" s="2" customFormat="1" ht="23.25">
      <c r="A12" s="11" t="s">
        <v>62</v>
      </c>
      <c r="B12" s="12">
        <v>345</v>
      </c>
      <c r="C12" s="12">
        <v>6</v>
      </c>
      <c r="D12" s="12">
        <v>2070</v>
      </c>
      <c r="E12" s="12"/>
      <c r="F12" s="12"/>
      <c r="G12" s="12"/>
      <c r="H12" s="12"/>
      <c r="I12" s="12"/>
      <c r="J12" s="61" t="s">
        <v>154</v>
      </c>
      <c r="K12" s="12"/>
      <c r="L12" s="12">
        <v>690</v>
      </c>
      <c r="M12" s="12"/>
      <c r="N12" s="12">
        <v>690</v>
      </c>
      <c r="O12" s="12"/>
      <c r="P12" s="12">
        <v>345</v>
      </c>
      <c r="Q12" s="12" t="s">
        <v>155</v>
      </c>
      <c r="R12" s="12"/>
      <c r="S12" s="12"/>
      <c r="T12" s="64" t="s">
        <v>154</v>
      </c>
      <c r="U12" s="64" t="s">
        <v>154</v>
      </c>
      <c r="V12" s="12"/>
      <c r="W12" s="12"/>
      <c r="X12" s="12"/>
      <c r="Y12" s="12"/>
      <c r="Z12" s="13"/>
    </row>
    <row r="13" spans="1:26" s="2" customFormat="1" ht="23.25">
      <c r="A13" s="11" t="s">
        <v>70</v>
      </c>
      <c r="B13" s="12">
        <v>370</v>
      </c>
      <c r="C13" s="12">
        <v>7</v>
      </c>
      <c r="D13" s="12">
        <v>2590</v>
      </c>
      <c r="E13" s="12"/>
      <c r="F13" s="12"/>
      <c r="G13" s="12"/>
      <c r="H13" s="12"/>
      <c r="I13" s="12"/>
      <c r="J13" s="61" t="s">
        <v>154</v>
      </c>
      <c r="K13" s="12"/>
      <c r="L13" s="12">
        <v>740</v>
      </c>
      <c r="M13" s="12"/>
      <c r="N13" s="12">
        <v>740</v>
      </c>
      <c r="O13" s="12"/>
      <c r="P13" s="12">
        <v>370</v>
      </c>
      <c r="Q13" s="12" t="s">
        <v>155</v>
      </c>
      <c r="R13" s="12"/>
      <c r="S13" s="12"/>
      <c r="T13" s="64" t="s">
        <v>154</v>
      </c>
      <c r="U13" s="64" t="s">
        <v>154</v>
      </c>
      <c r="V13" s="12"/>
      <c r="W13" s="12"/>
      <c r="X13" s="12"/>
      <c r="Y13" s="12"/>
      <c r="Z13" s="13"/>
    </row>
    <row r="14" spans="1:26" s="2" customFormat="1" ht="23.25">
      <c r="A14" s="11" t="s">
        <v>83</v>
      </c>
      <c r="B14" s="12">
        <v>560</v>
      </c>
      <c r="C14" s="12">
        <v>9</v>
      </c>
      <c r="D14" s="12">
        <v>4940</v>
      </c>
      <c r="E14" s="12"/>
      <c r="F14" s="12"/>
      <c r="G14" s="12"/>
      <c r="H14" s="12"/>
      <c r="I14" s="12"/>
      <c r="J14" s="61" t="s">
        <v>154</v>
      </c>
      <c r="K14" s="12"/>
      <c r="L14" s="12">
        <v>1120</v>
      </c>
      <c r="M14" s="12"/>
      <c r="N14" s="12">
        <v>1120</v>
      </c>
      <c r="O14" s="12"/>
      <c r="P14" s="12">
        <v>560</v>
      </c>
      <c r="Q14" s="12" t="s">
        <v>156</v>
      </c>
      <c r="R14" s="12"/>
      <c r="S14" s="12"/>
      <c r="T14" s="64" t="s">
        <v>154</v>
      </c>
      <c r="U14" s="64" t="s">
        <v>154</v>
      </c>
      <c r="V14" s="12"/>
      <c r="W14" s="12"/>
      <c r="X14" s="12"/>
      <c r="Y14" s="12"/>
      <c r="Z14" s="13"/>
    </row>
    <row r="15" spans="1:26" s="2" customFormat="1" ht="23.25">
      <c r="A15" s="11" t="s">
        <v>96</v>
      </c>
      <c r="B15" s="12">
        <v>525</v>
      </c>
      <c r="C15" s="12">
        <v>6</v>
      </c>
      <c r="D15" s="12">
        <v>3100</v>
      </c>
      <c r="E15" s="12"/>
      <c r="F15" s="12"/>
      <c r="G15" s="12"/>
      <c r="H15" s="12"/>
      <c r="I15" s="12"/>
      <c r="J15" s="61" t="s">
        <v>154</v>
      </c>
      <c r="K15" s="12"/>
      <c r="L15" s="12">
        <v>1050</v>
      </c>
      <c r="M15" s="12"/>
      <c r="N15" s="12">
        <v>1050</v>
      </c>
      <c r="O15" s="12"/>
      <c r="P15" s="12">
        <v>525</v>
      </c>
      <c r="Q15" s="12" t="s">
        <v>156</v>
      </c>
      <c r="R15" s="12"/>
      <c r="S15" s="12"/>
      <c r="T15" s="64" t="s">
        <v>154</v>
      </c>
      <c r="U15" s="64" t="s">
        <v>154</v>
      </c>
      <c r="V15" s="12"/>
      <c r="W15" s="12"/>
      <c r="X15" s="12"/>
      <c r="Y15" s="12"/>
      <c r="Z15" s="13"/>
    </row>
    <row r="16" spans="1:26" s="2" customFormat="1" ht="23.25">
      <c r="A16" s="11" t="s">
        <v>98</v>
      </c>
      <c r="B16" s="12">
        <v>350</v>
      </c>
      <c r="C16" s="12">
        <v>7</v>
      </c>
      <c r="D16" s="12">
        <v>2450</v>
      </c>
      <c r="E16" s="12"/>
      <c r="F16" s="12"/>
      <c r="G16" s="12"/>
      <c r="H16" s="12"/>
      <c r="I16" s="12"/>
      <c r="J16" s="61" t="s">
        <v>154</v>
      </c>
      <c r="K16" s="12"/>
      <c r="L16" s="12">
        <v>700</v>
      </c>
      <c r="M16" s="12"/>
      <c r="N16" s="12">
        <v>700</v>
      </c>
      <c r="O16" s="12"/>
      <c r="P16" s="12">
        <v>350</v>
      </c>
      <c r="Q16" s="12" t="s">
        <v>156</v>
      </c>
      <c r="R16" s="12"/>
      <c r="S16" s="12"/>
      <c r="T16" s="64" t="s">
        <v>154</v>
      </c>
      <c r="U16" s="64" t="s">
        <v>154</v>
      </c>
      <c r="V16" s="12"/>
      <c r="W16" s="12"/>
      <c r="X16" s="12"/>
      <c r="Y16" s="12"/>
      <c r="Z16" s="13"/>
    </row>
    <row r="17" spans="1:26" s="2" customFormat="1" ht="23.25">
      <c r="A17" s="11" t="s">
        <v>101</v>
      </c>
      <c r="B17" s="12">
        <v>615</v>
      </c>
      <c r="C17" s="12">
        <v>9</v>
      </c>
      <c r="D17" s="12">
        <v>5535</v>
      </c>
      <c r="E17" s="12"/>
      <c r="F17" s="12"/>
      <c r="G17" s="12"/>
      <c r="H17" s="12"/>
      <c r="I17" s="12"/>
      <c r="J17" s="61" t="s">
        <v>154</v>
      </c>
      <c r="K17" s="12"/>
      <c r="L17" s="12">
        <v>1230</v>
      </c>
      <c r="M17" s="12"/>
      <c r="N17" s="12">
        <v>1230</v>
      </c>
      <c r="O17" s="12"/>
      <c r="P17" s="12">
        <v>615</v>
      </c>
      <c r="Q17" s="12" t="s">
        <v>157</v>
      </c>
      <c r="R17" s="12"/>
      <c r="S17" s="12"/>
      <c r="T17" s="64" t="s">
        <v>154</v>
      </c>
      <c r="U17" s="64" t="s">
        <v>154</v>
      </c>
      <c r="V17" s="12"/>
      <c r="W17" s="12"/>
      <c r="X17" s="12"/>
      <c r="Y17" s="12"/>
      <c r="Z17" s="13"/>
    </row>
    <row r="18" spans="1:26" s="2" customFormat="1" ht="23.25">
      <c r="A18" s="11" t="s">
        <v>103</v>
      </c>
      <c r="B18" s="12">
        <v>1040</v>
      </c>
      <c r="C18" s="12">
        <v>2</v>
      </c>
      <c r="D18" s="12"/>
      <c r="E18" s="12"/>
      <c r="F18" s="12"/>
      <c r="G18" s="12"/>
      <c r="H18" s="12"/>
      <c r="I18" s="12"/>
      <c r="J18" s="61" t="s">
        <v>154</v>
      </c>
      <c r="K18" s="12"/>
      <c r="L18" s="12"/>
      <c r="M18" s="12"/>
      <c r="N18" s="12"/>
      <c r="O18" s="12"/>
      <c r="P18" s="12"/>
      <c r="Q18" s="12"/>
      <c r="R18" s="12"/>
      <c r="S18" s="12"/>
      <c r="T18" s="64" t="s">
        <v>154</v>
      </c>
      <c r="U18" s="64" t="s">
        <v>154</v>
      </c>
      <c r="V18" s="12"/>
      <c r="W18" s="12"/>
      <c r="X18" s="12"/>
      <c r="Y18" s="12"/>
      <c r="Z18" s="13"/>
    </row>
    <row r="19" spans="1:26" s="2" customFormat="1" ht="23.25">
      <c r="A19" s="11" t="s">
        <v>115</v>
      </c>
      <c r="B19" s="12">
        <v>270</v>
      </c>
      <c r="C19" s="12">
        <v>6</v>
      </c>
      <c r="D19" s="12">
        <v>1400</v>
      </c>
      <c r="E19" s="12">
        <v>220</v>
      </c>
      <c r="F19" s="12"/>
      <c r="G19" s="12"/>
      <c r="H19" s="12"/>
      <c r="I19" s="12"/>
      <c r="J19" s="61" t="s">
        <v>154</v>
      </c>
      <c r="K19" s="12"/>
      <c r="L19" s="12">
        <v>540</v>
      </c>
      <c r="M19" s="12"/>
      <c r="N19" s="12">
        <v>250</v>
      </c>
      <c r="O19" s="12"/>
      <c r="P19" s="12">
        <v>270</v>
      </c>
      <c r="Q19" s="12" t="s">
        <v>156</v>
      </c>
      <c r="R19" s="12"/>
      <c r="S19" s="12"/>
      <c r="T19" s="64" t="s">
        <v>154</v>
      </c>
      <c r="U19" s="64" t="s">
        <v>154</v>
      </c>
      <c r="V19" s="12"/>
      <c r="W19" s="12"/>
      <c r="X19" s="12"/>
      <c r="Y19" s="12"/>
      <c r="Z19" s="13"/>
    </row>
    <row r="20" spans="1:26" s="2" customFormat="1" ht="23.25">
      <c r="A20" s="11" t="s">
        <v>116</v>
      </c>
      <c r="B20" s="12">
        <v>410</v>
      </c>
      <c r="C20" s="12">
        <v>7</v>
      </c>
      <c r="D20" s="12">
        <v>2870</v>
      </c>
      <c r="E20" s="12"/>
      <c r="F20" s="12"/>
      <c r="G20" s="12"/>
      <c r="H20" s="12"/>
      <c r="I20" s="12"/>
      <c r="J20" s="61" t="s">
        <v>154</v>
      </c>
      <c r="K20" s="12"/>
      <c r="L20" s="12">
        <v>840</v>
      </c>
      <c r="M20" s="12"/>
      <c r="N20" s="12">
        <v>840</v>
      </c>
      <c r="O20" s="12"/>
      <c r="P20" s="12">
        <v>410</v>
      </c>
      <c r="Q20" s="12" t="s">
        <v>158</v>
      </c>
      <c r="R20" s="12"/>
      <c r="S20" s="12"/>
      <c r="T20" s="64" t="s">
        <v>154</v>
      </c>
      <c r="U20" s="64" t="s">
        <v>154</v>
      </c>
      <c r="V20" s="12"/>
      <c r="W20" s="12"/>
      <c r="X20" s="12"/>
      <c r="Y20" s="12"/>
      <c r="Z20" s="13"/>
    </row>
    <row r="21" spans="1:26" s="2" customFormat="1" ht="23.25">
      <c r="A21" s="11" t="s">
        <v>117</v>
      </c>
      <c r="B21" s="12">
        <v>790</v>
      </c>
      <c r="C21" s="12">
        <v>6</v>
      </c>
      <c r="D21" s="12">
        <v>4700</v>
      </c>
      <c r="E21" s="12"/>
      <c r="F21" s="12"/>
      <c r="G21" s="12"/>
      <c r="H21" s="12"/>
      <c r="I21" s="12"/>
      <c r="J21" s="61" t="s">
        <v>154</v>
      </c>
      <c r="K21" s="12"/>
      <c r="L21" s="12">
        <v>1580</v>
      </c>
      <c r="M21" s="12"/>
      <c r="N21" s="12">
        <v>1580</v>
      </c>
      <c r="O21" s="12"/>
      <c r="P21" s="12">
        <v>790</v>
      </c>
      <c r="Q21" s="12" t="s">
        <v>156</v>
      </c>
      <c r="R21" s="12"/>
      <c r="S21" s="12"/>
      <c r="T21" s="64" t="s">
        <v>154</v>
      </c>
      <c r="U21" s="64" t="s">
        <v>154</v>
      </c>
      <c r="V21" s="12"/>
      <c r="W21" s="12"/>
      <c r="X21" s="12"/>
      <c r="Y21" s="12"/>
      <c r="Z21" s="13"/>
    </row>
    <row r="22" spans="1:26" s="2" customFormat="1" ht="23.25">
      <c r="A22" s="11" t="s">
        <v>120</v>
      </c>
      <c r="B22" s="12">
        <v>530</v>
      </c>
      <c r="C22" s="12">
        <v>6</v>
      </c>
      <c r="D22" s="12">
        <v>3100</v>
      </c>
      <c r="E22" s="12">
        <v>80</v>
      </c>
      <c r="F22" s="12"/>
      <c r="G22" s="12"/>
      <c r="H22" s="12"/>
      <c r="I22" s="12"/>
      <c r="J22" s="61" t="s">
        <v>154</v>
      </c>
      <c r="K22" s="12"/>
      <c r="L22" s="12">
        <v>1060</v>
      </c>
      <c r="M22" s="12"/>
      <c r="N22" s="12">
        <v>1060</v>
      </c>
      <c r="O22" s="12"/>
      <c r="P22" s="12">
        <v>530</v>
      </c>
      <c r="Q22" s="12" t="s">
        <v>156</v>
      </c>
      <c r="R22" s="12"/>
      <c r="S22" s="12"/>
      <c r="T22" s="64" t="s">
        <v>154</v>
      </c>
      <c r="U22" s="64" t="s">
        <v>154</v>
      </c>
      <c r="V22" s="12"/>
      <c r="W22" s="12"/>
      <c r="X22" s="12"/>
      <c r="Y22" s="12"/>
      <c r="Z22" s="13"/>
    </row>
    <row r="23" spans="1:26" s="2" customFormat="1" ht="23.25">
      <c r="A23" s="11" t="s">
        <v>131</v>
      </c>
      <c r="B23" s="12">
        <v>258</v>
      </c>
      <c r="C23" s="12">
        <v>7</v>
      </c>
      <c r="D23" s="12">
        <v>2135</v>
      </c>
      <c r="E23" s="12"/>
      <c r="F23" s="12"/>
      <c r="G23" s="12"/>
      <c r="H23" s="12"/>
      <c r="I23" s="12"/>
      <c r="J23" s="61" t="s">
        <v>154</v>
      </c>
      <c r="K23" s="12"/>
      <c r="L23" s="12">
        <v>610</v>
      </c>
      <c r="M23" s="12"/>
      <c r="N23" s="12">
        <v>610</v>
      </c>
      <c r="O23" s="12"/>
      <c r="P23" s="12">
        <v>305</v>
      </c>
      <c r="Q23" s="12" t="s">
        <v>156</v>
      </c>
      <c r="R23" s="12"/>
      <c r="S23" s="12"/>
      <c r="T23" s="64" t="s">
        <v>154</v>
      </c>
      <c r="U23" s="64" t="s">
        <v>154</v>
      </c>
      <c r="V23" s="12"/>
      <c r="W23" s="12"/>
      <c r="X23" s="12"/>
      <c r="Y23" s="12"/>
      <c r="Z23" s="13"/>
    </row>
    <row r="24" spans="1:26" s="2" customFormat="1" ht="23.25">
      <c r="A24" s="11" t="s">
        <v>134</v>
      </c>
      <c r="B24" s="12">
        <v>470</v>
      </c>
      <c r="C24" s="12">
        <v>6</v>
      </c>
      <c r="D24" s="12">
        <v>2820</v>
      </c>
      <c r="E24" s="12"/>
      <c r="F24" s="12"/>
      <c r="G24" s="12"/>
      <c r="H24" s="12"/>
      <c r="I24" s="12"/>
      <c r="J24" s="61" t="s">
        <v>154</v>
      </c>
      <c r="K24" s="12"/>
      <c r="L24" s="12">
        <v>940</v>
      </c>
      <c r="M24" s="12"/>
      <c r="N24" s="12">
        <v>940</v>
      </c>
      <c r="O24" s="12"/>
      <c r="P24" s="12">
        <v>470</v>
      </c>
      <c r="Q24" s="12" t="s">
        <v>156</v>
      </c>
      <c r="R24" s="12"/>
      <c r="S24" s="12"/>
      <c r="T24" s="64" t="s">
        <v>154</v>
      </c>
      <c r="U24" s="64" t="s">
        <v>154</v>
      </c>
      <c r="V24" s="12"/>
      <c r="W24" s="12"/>
      <c r="X24" s="12"/>
      <c r="Y24" s="12"/>
      <c r="Z24" s="13"/>
    </row>
    <row r="25" spans="1:26" s="2" customFormat="1" ht="23.25">
      <c r="A25" s="11" t="s">
        <v>135</v>
      </c>
      <c r="B25" s="12">
        <v>390</v>
      </c>
      <c r="C25" s="12">
        <v>6</v>
      </c>
      <c r="D25" s="12">
        <v>2340</v>
      </c>
      <c r="E25" s="12"/>
      <c r="F25" s="12"/>
      <c r="G25" s="12"/>
      <c r="H25" s="12"/>
      <c r="I25" s="12"/>
      <c r="J25" s="61" t="s">
        <v>154</v>
      </c>
      <c r="K25" s="12"/>
      <c r="L25" s="12">
        <v>780</v>
      </c>
      <c r="M25" s="12"/>
      <c r="N25" s="12">
        <v>780</v>
      </c>
      <c r="O25" s="12"/>
      <c r="P25" s="12">
        <v>390</v>
      </c>
      <c r="Q25" s="12" t="s">
        <v>156</v>
      </c>
      <c r="R25" s="12"/>
      <c r="S25" s="12"/>
      <c r="T25" s="64" t="s">
        <v>154</v>
      </c>
      <c r="U25" s="64" t="s">
        <v>154</v>
      </c>
      <c r="V25" s="12"/>
      <c r="W25" s="12"/>
      <c r="X25" s="12"/>
      <c r="Y25" s="12"/>
      <c r="Z25" s="13"/>
    </row>
    <row r="26" spans="1:26" s="2" customFormat="1" ht="23.25">
      <c r="A26" s="11" t="s">
        <v>136</v>
      </c>
      <c r="B26" s="12">
        <v>380</v>
      </c>
      <c r="C26" s="12">
        <v>7</v>
      </c>
      <c r="D26" s="12">
        <v>2660</v>
      </c>
      <c r="E26" s="12"/>
      <c r="F26" s="12"/>
      <c r="G26" s="12"/>
      <c r="H26" s="12"/>
      <c r="I26" s="12"/>
      <c r="J26" s="61" t="s">
        <v>154</v>
      </c>
      <c r="K26" s="12"/>
      <c r="L26" s="12">
        <v>760</v>
      </c>
      <c r="M26" s="12"/>
      <c r="N26" s="12">
        <v>760</v>
      </c>
      <c r="O26" s="12"/>
      <c r="P26" s="12">
        <v>380</v>
      </c>
      <c r="Q26" s="12" t="s">
        <v>156</v>
      </c>
      <c r="R26" s="12"/>
      <c r="S26" s="12"/>
      <c r="T26" s="64" t="s">
        <v>154</v>
      </c>
      <c r="U26" s="64" t="s">
        <v>154</v>
      </c>
      <c r="V26" s="12"/>
      <c r="W26" s="12"/>
      <c r="X26" s="12"/>
      <c r="Y26" s="12"/>
      <c r="Z26" s="13"/>
    </row>
    <row r="27" spans="1:26" s="2" customFormat="1" ht="23.25">
      <c r="A27" s="11" t="s">
        <v>139</v>
      </c>
      <c r="B27" s="12">
        <v>425</v>
      </c>
      <c r="C27" s="12">
        <v>5</v>
      </c>
      <c r="D27" s="12">
        <v>2125</v>
      </c>
      <c r="E27" s="12"/>
      <c r="F27" s="12"/>
      <c r="G27" s="12"/>
      <c r="H27" s="12"/>
      <c r="I27" s="12"/>
      <c r="J27" s="61" t="s">
        <v>154</v>
      </c>
      <c r="K27" s="12"/>
      <c r="L27" s="12">
        <v>850</v>
      </c>
      <c r="M27" s="12"/>
      <c r="N27" s="12">
        <v>850</v>
      </c>
      <c r="O27" s="12"/>
      <c r="P27" s="12">
        <v>425</v>
      </c>
      <c r="Q27" s="12" t="s">
        <v>156</v>
      </c>
      <c r="R27" s="12"/>
      <c r="S27" s="12"/>
      <c r="T27" s="64" t="s">
        <v>154</v>
      </c>
      <c r="U27" s="64" t="s">
        <v>154</v>
      </c>
      <c r="V27" s="12"/>
      <c r="W27" s="12"/>
      <c r="X27" s="12"/>
      <c r="Y27" s="12"/>
      <c r="Z27" s="13"/>
    </row>
    <row r="28" spans="1:26" s="2" customFormat="1" ht="23.25">
      <c r="A28" s="11" t="s">
        <v>142</v>
      </c>
      <c r="B28" s="12">
        <v>420</v>
      </c>
      <c r="C28" s="12">
        <v>9</v>
      </c>
      <c r="D28" s="12">
        <v>3700</v>
      </c>
      <c r="E28" s="12">
        <v>80</v>
      </c>
      <c r="F28" s="12"/>
      <c r="G28" s="12"/>
      <c r="H28" s="12"/>
      <c r="I28" s="12"/>
      <c r="J28" s="61" t="s">
        <v>154</v>
      </c>
      <c r="K28" s="12"/>
      <c r="L28" s="12">
        <v>840</v>
      </c>
      <c r="M28" s="12"/>
      <c r="N28" s="12">
        <v>840</v>
      </c>
      <c r="O28" s="12"/>
      <c r="P28" s="12">
        <v>420</v>
      </c>
      <c r="Q28" s="12" t="s">
        <v>157</v>
      </c>
      <c r="R28" s="12"/>
      <c r="S28" s="12"/>
      <c r="T28" s="64" t="s">
        <v>154</v>
      </c>
      <c r="U28" s="64" t="s">
        <v>154</v>
      </c>
      <c r="V28" s="12"/>
      <c r="W28" s="12"/>
      <c r="X28" s="12"/>
      <c r="Y28" s="12"/>
      <c r="Z28" s="13"/>
    </row>
    <row r="29" spans="1:26" s="2" customFormat="1" ht="23.25">
      <c r="A29" s="11" t="s">
        <v>145</v>
      </c>
      <c r="B29" s="12">
        <v>235</v>
      </c>
      <c r="C29" s="12">
        <v>6</v>
      </c>
      <c r="D29" s="12"/>
      <c r="E29" s="12">
        <v>60</v>
      </c>
      <c r="F29" s="12"/>
      <c r="G29" s="12"/>
      <c r="H29" s="12"/>
      <c r="I29" s="12"/>
      <c r="J29" s="61" t="s">
        <v>154</v>
      </c>
      <c r="K29" s="12"/>
      <c r="L29" s="12">
        <v>470</v>
      </c>
      <c r="M29" s="12"/>
      <c r="N29" s="12">
        <v>470</v>
      </c>
      <c r="O29" s="12"/>
      <c r="P29" s="12">
        <v>235</v>
      </c>
      <c r="Q29" s="12" t="s">
        <v>156</v>
      </c>
      <c r="R29" s="12"/>
      <c r="S29" s="12"/>
      <c r="T29" s="64" t="s">
        <v>154</v>
      </c>
      <c r="U29" s="64" t="s">
        <v>154</v>
      </c>
      <c r="V29" s="12"/>
      <c r="W29" s="12"/>
      <c r="X29" s="12"/>
      <c r="Y29" s="12"/>
      <c r="Z29" s="13"/>
    </row>
    <row r="30" spans="1:26" s="2" customFormat="1" ht="23.25">
      <c r="A30" s="11" t="s">
        <v>147</v>
      </c>
      <c r="B30" s="12">
        <v>420</v>
      </c>
      <c r="C30" s="12">
        <v>9</v>
      </c>
      <c r="D30" s="12"/>
      <c r="E30" s="12">
        <v>30</v>
      </c>
      <c r="F30" s="12"/>
      <c r="G30" s="12"/>
      <c r="H30" s="12"/>
      <c r="I30" s="12"/>
      <c r="J30" s="61" t="s">
        <v>154</v>
      </c>
      <c r="K30" s="12"/>
      <c r="L30" s="12">
        <v>840</v>
      </c>
      <c r="M30" s="12"/>
      <c r="N30" s="12">
        <v>840</v>
      </c>
      <c r="O30" s="12"/>
      <c r="P30" s="12">
        <v>420</v>
      </c>
      <c r="Q30" s="12" t="s">
        <v>157</v>
      </c>
      <c r="R30" s="12"/>
      <c r="S30" s="12"/>
      <c r="T30" s="64" t="s">
        <v>154</v>
      </c>
      <c r="U30" s="64" t="s">
        <v>154</v>
      </c>
      <c r="V30" s="12"/>
      <c r="W30" s="12"/>
      <c r="X30" s="12"/>
      <c r="Y30" s="12"/>
      <c r="Z30" s="13"/>
    </row>
    <row r="31" spans="1:26" s="2" customFormat="1" ht="23.25">
      <c r="A31" s="11" t="s">
        <v>148</v>
      </c>
      <c r="B31" s="12">
        <v>500</v>
      </c>
      <c r="C31" s="12">
        <v>6</v>
      </c>
      <c r="D31" s="12"/>
      <c r="E31" s="12">
        <v>50</v>
      </c>
      <c r="F31" s="12"/>
      <c r="G31" s="12"/>
      <c r="H31" s="12"/>
      <c r="I31" s="12"/>
      <c r="J31" s="61" t="s">
        <v>154</v>
      </c>
      <c r="K31" s="12"/>
      <c r="L31" s="12">
        <v>1000</v>
      </c>
      <c r="M31" s="12"/>
      <c r="N31" s="12">
        <v>1000</v>
      </c>
      <c r="O31" s="12"/>
      <c r="P31" s="12">
        <v>500</v>
      </c>
      <c r="Q31" s="12" t="s">
        <v>156</v>
      </c>
      <c r="R31" s="12"/>
      <c r="S31" s="12"/>
      <c r="T31" s="64" t="s">
        <v>154</v>
      </c>
      <c r="U31" s="64" t="s">
        <v>154</v>
      </c>
      <c r="V31" s="12"/>
      <c r="W31" s="12"/>
      <c r="X31" s="12"/>
      <c r="Y31" s="12"/>
      <c r="Z31" s="13"/>
    </row>
    <row r="32" spans="1:26" s="2" customFormat="1" ht="24" thickBot="1">
      <c r="A32" s="11" t="s">
        <v>149</v>
      </c>
      <c r="B32" s="12">
        <v>340</v>
      </c>
      <c r="C32" s="12"/>
      <c r="D32" s="12"/>
      <c r="E32" s="12">
        <v>40</v>
      </c>
      <c r="F32" s="12"/>
      <c r="G32" s="12"/>
      <c r="H32" s="12"/>
      <c r="I32" s="12"/>
      <c r="J32" s="61" t="s">
        <v>154</v>
      </c>
      <c r="K32" s="12"/>
      <c r="L32" s="12">
        <v>680</v>
      </c>
      <c r="M32" s="12"/>
      <c r="N32" s="12">
        <v>680</v>
      </c>
      <c r="O32" s="12"/>
      <c r="P32" s="12">
        <v>340</v>
      </c>
      <c r="Q32" s="12" t="s">
        <v>156</v>
      </c>
      <c r="R32" s="12"/>
      <c r="S32" s="12"/>
      <c r="T32" s="64" t="s">
        <v>154</v>
      </c>
      <c r="U32" s="64" t="s">
        <v>154</v>
      </c>
      <c r="V32" s="12"/>
      <c r="W32" s="12"/>
      <c r="X32" s="12"/>
      <c r="Y32" s="12"/>
      <c r="Z32" s="13"/>
    </row>
    <row r="33" spans="1:26" s="17" customFormat="1" ht="24.75" thickTop="1" thickBot="1">
      <c r="A33" s="14" t="s">
        <v>24</v>
      </c>
      <c r="B33" s="15">
        <f>SUM(B7:B32)</f>
        <v>11708</v>
      </c>
      <c r="C33" s="15">
        <f t="shared" ref="C33:Z33" si="0">SUM(C7:C32)</f>
        <v>161</v>
      </c>
      <c r="D33" s="15">
        <f t="shared" si="0"/>
        <v>60435</v>
      </c>
      <c r="E33" s="15">
        <f t="shared" si="0"/>
        <v>820</v>
      </c>
      <c r="F33" s="15">
        <f t="shared" si="0"/>
        <v>0</v>
      </c>
      <c r="G33" s="15">
        <f t="shared" si="0"/>
        <v>0</v>
      </c>
      <c r="H33" s="15">
        <f t="shared" si="0"/>
        <v>0</v>
      </c>
      <c r="I33" s="15">
        <f t="shared" si="0"/>
        <v>0</v>
      </c>
      <c r="J33" s="15">
        <f t="shared" si="0"/>
        <v>0</v>
      </c>
      <c r="K33" s="15">
        <f t="shared" si="0"/>
        <v>0</v>
      </c>
      <c r="L33" s="15">
        <f t="shared" si="0"/>
        <v>21450</v>
      </c>
      <c r="M33" s="15">
        <f t="shared" si="0"/>
        <v>0</v>
      </c>
      <c r="N33" s="15">
        <f t="shared" si="0"/>
        <v>21160</v>
      </c>
      <c r="O33" s="15">
        <f t="shared" si="0"/>
        <v>0</v>
      </c>
      <c r="P33" s="15">
        <f t="shared" si="0"/>
        <v>10715</v>
      </c>
      <c r="Q33" s="15">
        <f t="shared" si="0"/>
        <v>0</v>
      </c>
      <c r="R33" s="15">
        <f t="shared" si="0"/>
        <v>0</v>
      </c>
      <c r="S33" s="15">
        <f t="shared" si="0"/>
        <v>0</v>
      </c>
      <c r="T33" s="15">
        <f t="shared" si="0"/>
        <v>0</v>
      </c>
      <c r="U33" s="15">
        <f t="shared" si="0"/>
        <v>0</v>
      </c>
      <c r="V33" s="15">
        <f t="shared" si="0"/>
        <v>0</v>
      </c>
      <c r="W33" s="15">
        <f t="shared" si="0"/>
        <v>0</v>
      </c>
      <c r="X33" s="15">
        <f t="shared" si="0"/>
        <v>0</v>
      </c>
      <c r="Y33" s="15">
        <f t="shared" si="0"/>
        <v>0</v>
      </c>
      <c r="Z33" s="15">
        <f t="shared" si="0"/>
        <v>0</v>
      </c>
    </row>
    <row r="34" spans="1:26" s="3" customFormat="1" ht="24" thickTop="1">
      <c r="A34" s="18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</row>
    <row r="35" spans="1:26" s="2" customFormat="1" ht="23.25">
      <c r="A35" s="7" t="s">
        <v>50</v>
      </c>
      <c r="B35" s="8">
        <v>245</v>
      </c>
      <c r="C35" s="8">
        <v>6</v>
      </c>
      <c r="D35" s="8">
        <v>1470</v>
      </c>
      <c r="E35" s="8"/>
      <c r="F35" s="8"/>
      <c r="G35" s="8"/>
      <c r="H35" s="8"/>
      <c r="I35" s="8"/>
      <c r="J35" s="61" t="s">
        <v>154</v>
      </c>
      <c r="K35" s="8"/>
      <c r="L35" s="8">
        <v>490</v>
      </c>
      <c r="M35" s="8"/>
      <c r="N35" s="8">
        <v>490</v>
      </c>
      <c r="O35" s="8"/>
      <c r="P35" s="8">
        <v>245</v>
      </c>
      <c r="Q35" s="8" t="s">
        <v>155</v>
      </c>
      <c r="R35" s="8"/>
      <c r="S35" s="8"/>
      <c r="T35" s="61" t="s">
        <v>154</v>
      </c>
      <c r="U35" s="61" t="s">
        <v>154</v>
      </c>
      <c r="V35" s="8"/>
      <c r="W35" s="8"/>
      <c r="X35" s="8"/>
      <c r="Y35" s="8"/>
      <c r="Z35" s="9"/>
    </row>
    <row r="36" spans="1:26" s="2" customFormat="1" ht="23.25">
      <c r="A36" s="7" t="s">
        <v>151</v>
      </c>
      <c r="B36" s="8">
        <v>330</v>
      </c>
      <c r="C36" s="8">
        <v>6</v>
      </c>
      <c r="D36" s="8">
        <v>1980</v>
      </c>
      <c r="E36" s="8"/>
      <c r="F36" s="8"/>
      <c r="G36" s="8"/>
      <c r="H36" s="8"/>
      <c r="I36" s="8"/>
      <c r="J36" s="61" t="s">
        <v>154</v>
      </c>
      <c r="K36" s="8"/>
      <c r="L36" s="8">
        <v>660</v>
      </c>
      <c r="M36" s="8"/>
      <c r="N36" s="8">
        <v>660</v>
      </c>
      <c r="O36" s="8"/>
      <c r="P36" s="8">
        <v>330</v>
      </c>
      <c r="Q36" s="8" t="s">
        <v>155</v>
      </c>
      <c r="R36" s="8"/>
      <c r="S36" s="8"/>
      <c r="T36" s="61" t="s">
        <v>154</v>
      </c>
      <c r="U36" s="61" t="s">
        <v>154</v>
      </c>
      <c r="V36" s="8"/>
      <c r="W36" s="8"/>
      <c r="X36" s="8"/>
      <c r="Y36" s="8"/>
      <c r="Z36" s="9"/>
    </row>
    <row r="37" spans="1:26" s="2" customFormat="1" ht="23.25">
      <c r="A37" s="7" t="s">
        <v>51</v>
      </c>
      <c r="B37" s="8">
        <v>285</v>
      </c>
      <c r="C37" s="8">
        <v>6</v>
      </c>
      <c r="D37" s="8">
        <v>1710</v>
      </c>
      <c r="E37" s="8"/>
      <c r="F37" s="8"/>
      <c r="G37" s="8"/>
      <c r="H37" s="8"/>
      <c r="I37" s="8"/>
      <c r="J37" s="61" t="s">
        <v>154</v>
      </c>
      <c r="K37" s="8"/>
      <c r="L37" s="8">
        <v>570</v>
      </c>
      <c r="M37" s="8"/>
      <c r="N37" s="10">
        <v>570</v>
      </c>
      <c r="O37" s="8"/>
      <c r="P37" s="8">
        <v>285</v>
      </c>
      <c r="Q37" s="8" t="s">
        <v>155</v>
      </c>
      <c r="R37" s="8"/>
      <c r="S37" s="8"/>
      <c r="T37" s="61" t="s">
        <v>154</v>
      </c>
      <c r="U37" s="61" t="s">
        <v>154</v>
      </c>
      <c r="V37" s="8"/>
      <c r="W37" s="8"/>
      <c r="X37" s="8"/>
      <c r="Y37" s="8"/>
      <c r="Z37" s="9"/>
    </row>
    <row r="38" spans="1:26" s="2" customFormat="1" ht="23.25">
      <c r="A38" s="7" t="s">
        <v>52</v>
      </c>
      <c r="B38" s="8">
        <v>75</v>
      </c>
      <c r="C38" s="8">
        <v>5</v>
      </c>
      <c r="D38" s="8">
        <v>375</v>
      </c>
      <c r="E38" s="8"/>
      <c r="F38" s="8"/>
      <c r="G38" s="8"/>
      <c r="H38" s="8"/>
      <c r="I38" s="8"/>
      <c r="J38" s="61" t="s">
        <v>154</v>
      </c>
      <c r="K38" s="8"/>
      <c r="L38" s="8">
        <v>150</v>
      </c>
      <c r="M38" s="8"/>
      <c r="N38" s="8">
        <v>150</v>
      </c>
      <c r="O38" s="8"/>
      <c r="P38" s="8">
        <v>75</v>
      </c>
      <c r="Q38" s="8" t="s">
        <v>155</v>
      </c>
      <c r="R38" s="8"/>
      <c r="S38" s="8"/>
      <c r="T38" s="61" t="s">
        <v>154</v>
      </c>
      <c r="U38" s="61" t="s">
        <v>154</v>
      </c>
      <c r="V38" s="8"/>
      <c r="W38" s="8"/>
      <c r="X38" s="8"/>
      <c r="Y38" s="8"/>
      <c r="Z38" s="9"/>
    </row>
    <row r="39" spans="1:26" s="2" customFormat="1" ht="23.25">
      <c r="A39" s="7" t="s">
        <v>53</v>
      </c>
      <c r="B39" s="8">
        <v>130</v>
      </c>
      <c r="C39" s="8">
        <v>6</v>
      </c>
      <c r="D39" s="8">
        <v>780</v>
      </c>
      <c r="E39" s="8"/>
      <c r="F39" s="8"/>
      <c r="G39" s="8"/>
      <c r="H39" s="8"/>
      <c r="I39" s="8"/>
      <c r="J39" s="61" t="s">
        <v>154</v>
      </c>
      <c r="K39" s="8"/>
      <c r="L39" s="8">
        <v>260</v>
      </c>
      <c r="M39" s="8"/>
      <c r="N39" s="8">
        <v>260</v>
      </c>
      <c r="O39" s="8"/>
      <c r="P39" s="8">
        <v>130</v>
      </c>
      <c r="Q39" s="8" t="s">
        <v>155</v>
      </c>
      <c r="R39" s="8"/>
      <c r="S39" s="8"/>
      <c r="T39" s="61" t="s">
        <v>154</v>
      </c>
      <c r="U39" s="61" t="s">
        <v>154</v>
      </c>
      <c r="V39" s="8"/>
      <c r="W39" s="8"/>
      <c r="X39" s="8"/>
      <c r="Y39" s="8"/>
      <c r="Z39" s="9"/>
    </row>
    <row r="40" spans="1:26" s="2" customFormat="1" ht="23.25">
      <c r="A40" s="7" t="s">
        <v>54</v>
      </c>
      <c r="B40" s="8">
        <v>195</v>
      </c>
      <c r="C40" s="8">
        <v>6</v>
      </c>
      <c r="D40" s="8">
        <v>1170</v>
      </c>
      <c r="E40" s="8"/>
      <c r="F40" s="8"/>
      <c r="G40" s="8"/>
      <c r="H40" s="8"/>
      <c r="I40" s="8"/>
      <c r="J40" s="61" t="s">
        <v>154</v>
      </c>
      <c r="K40" s="8"/>
      <c r="L40" s="8">
        <v>390</v>
      </c>
      <c r="M40" s="8"/>
      <c r="N40" s="8">
        <v>390</v>
      </c>
      <c r="O40" s="8"/>
      <c r="P40" s="8">
        <v>195</v>
      </c>
      <c r="Q40" s="8" t="s">
        <v>155</v>
      </c>
      <c r="R40" s="8"/>
      <c r="S40" s="8"/>
      <c r="T40" s="61" t="s">
        <v>154</v>
      </c>
      <c r="U40" s="61" t="s">
        <v>154</v>
      </c>
      <c r="V40" s="8"/>
      <c r="W40" s="8"/>
      <c r="X40" s="8"/>
      <c r="Y40" s="8"/>
      <c r="Z40" s="9"/>
    </row>
    <row r="41" spans="1:26" s="2" customFormat="1" ht="23.25">
      <c r="A41" s="7" t="s">
        <v>55</v>
      </c>
      <c r="B41" s="8">
        <v>100</v>
      </c>
      <c r="C41" s="8">
        <v>6</v>
      </c>
      <c r="D41" s="8">
        <v>600</v>
      </c>
      <c r="E41" s="8"/>
      <c r="F41" s="8"/>
      <c r="G41" s="8"/>
      <c r="H41" s="8"/>
      <c r="I41" s="8"/>
      <c r="J41" s="61" t="s">
        <v>154</v>
      </c>
      <c r="K41" s="8"/>
      <c r="L41" s="8"/>
      <c r="M41" s="8"/>
      <c r="N41" s="8"/>
      <c r="O41" s="8"/>
      <c r="P41" s="8"/>
      <c r="Q41" s="8"/>
      <c r="R41" s="8"/>
      <c r="S41" s="8"/>
      <c r="T41" s="61" t="s">
        <v>154</v>
      </c>
      <c r="U41" s="61" t="s">
        <v>154</v>
      </c>
      <c r="V41" s="8"/>
      <c r="W41" s="8"/>
      <c r="X41" s="8"/>
      <c r="Y41" s="8"/>
      <c r="Z41" s="9"/>
    </row>
    <row r="42" spans="1:26" s="2" customFormat="1" ht="23.25">
      <c r="A42" s="7" t="s">
        <v>56</v>
      </c>
      <c r="B42" s="8">
        <v>135</v>
      </c>
      <c r="C42" s="8">
        <v>5</v>
      </c>
      <c r="D42" s="8">
        <v>675</v>
      </c>
      <c r="E42" s="8"/>
      <c r="F42" s="8"/>
      <c r="G42" s="8"/>
      <c r="H42" s="8"/>
      <c r="I42" s="8"/>
      <c r="J42" s="61" t="s">
        <v>154</v>
      </c>
      <c r="K42" s="8"/>
      <c r="L42" s="8">
        <v>270</v>
      </c>
      <c r="M42" s="8"/>
      <c r="N42" s="8">
        <v>270</v>
      </c>
      <c r="O42" s="8"/>
      <c r="P42" s="8">
        <v>135</v>
      </c>
      <c r="Q42" s="8" t="s">
        <v>155</v>
      </c>
      <c r="R42" s="8"/>
      <c r="S42" s="8"/>
      <c r="T42" s="61" t="s">
        <v>154</v>
      </c>
      <c r="U42" s="61" t="s">
        <v>154</v>
      </c>
      <c r="V42" s="8"/>
      <c r="W42" s="8"/>
      <c r="X42" s="8"/>
      <c r="Y42" s="8"/>
      <c r="Z42" s="9"/>
    </row>
    <row r="43" spans="1:26" s="2" customFormat="1" ht="23.25">
      <c r="A43" s="7" t="s">
        <v>57</v>
      </c>
      <c r="B43" s="8">
        <v>135</v>
      </c>
      <c r="C43" s="8">
        <v>5</v>
      </c>
      <c r="D43" s="8">
        <v>675</v>
      </c>
      <c r="E43" s="8"/>
      <c r="F43" s="8"/>
      <c r="G43" s="8"/>
      <c r="H43" s="8"/>
      <c r="I43" s="8"/>
      <c r="J43" s="61" t="s">
        <v>154</v>
      </c>
      <c r="K43" s="8"/>
      <c r="L43" s="8">
        <v>135</v>
      </c>
      <c r="M43" s="8"/>
      <c r="N43" s="8">
        <v>135</v>
      </c>
      <c r="O43" s="8"/>
      <c r="P43" s="8">
        <v>135</v>
      </c>
      <c r="Q43" s="8" t="s">
        <v>155</v>
      </c>
      <c r="R43" s="8"/>
      <c r="S43" s="8"/>
      <c r="T43" s="61" t="s">
        <v>154</v>
      </c>
      <c r="U43" s="61" t="s">
        <v>154</v>
      </c>
      <c r="V43" s="8"/>
      <c r="W43" s="8"/>
      <c r="X43" s="8"/>
      <c r="Y43" s="8"/>
      <c r="Z43" s="9"/>
    </row>
    <row r="44" spans="1:26" ht="23.25">
      <c r="A44" s="11" t="s">
        <v>63</v>
      </c>
      <c r="B44" s="12">
        <v>105</v>
      </c>
      <c r="C44" s="12">
        <v>6</v>
      </c>
      <c r="D44" s="12">
        <v>630</v>
      </c>
      <c r="E44" s="12"/>
      <c r="F44" s="12"/>
      <c r="G44" s="12"/>
      <c r="H44" s="12"/>
      <c r="I44" s="12"/>
      <c r="J44" s="61" t="s">
        <v>154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"/>
    </row>
    <row r="45" spans="1:26" ht="23.25">
      <c r="A45" s="11" t="s">
        <v>64</v>
      </c>
      <c r="B45" s="12">
        <v>145</v>
      </c>
      <c r="C45" s="12">
        <v>6</v>
      </c>
      <c r="D45" s="12">
        <v>870</v>
      </c>
      <c r="E45" s="12"/>
      <c r="F45" s="12"/>
      <c r="G45" s="12"/>
      <c r="H45" s="12"/>
      <c r="I45" s="12"/>
      <c r="J45" s="61" t="s">
        <v>154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</row>
    <row r="46" spans="1:26" ht="23.25">
      <c r="A46" s="11" t="s">
        <v>65</v>
      </c>
      <c r="B46" s="12">
        <v>155</v>
      </c>
      <c r="C46" s="12">
        <v>6</v>
      </c>
      <c r="D46" s="12">
        <v>930</v>
      </c>
      <c r="E46" s="12"/>
      <c r="F46" s="12"/>
      <c r="G46" s="12"/>
      <c r="H46" s="12"/>
      <c r="I46" s="12"/>
      <c r="J46" s="61" t="s">
        <v>154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3"/>
    </row>
    <row r="47" spans="1:26" ht="23.25">
      <c r="A47" s="11" t="s">
        <v>66</v>
      </c>
      <c r="B47" s="12">
        <v>170</v>
      </c>
      <c r="C47" s="12">
        <v>6</v>
      </c>
      <c r="D47" s="12">
        <v>1020</v>
      </c>
      <c r="E47" s="12"/>
      <c r="F47" s="12"/>
      <c r="G47" s="12"/>
      <c r="H47" s="12"/>
      <c r="I47" s="12"/>
      <c r="J47" s="61" t="s">
        <v>154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3"/>
    </row>
    <row r="48" spans="1:26" ht="23.25">
      <c r="A48" s="11" t="s">
        <v>67</v>
      </c>
      <c r="B48" s="12">
        <v>125</v>
      </c>
      <c r="C48" s="12">
        <v>6</v>
      </c>
      <c r="D48" s="12">
        <v>750</v>
      </c>
      <c r="E48" s="12"/>
      <c r="F48" s="12"/>
      <c r="G48" s="12"/>
      <c r="H48" s="12"/>
      <c r="I48" s="12"/>
      <c r="J48" s="61" t="s">
        <v>154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3"/>
    </row>
    <row r="49" spans="1:26" ht="23.25">
      <c r="A49" s="11" t="s">
        <v>68</v>
      </c>
      <c r="B49" s="12">
        <v>95</v>
      </c>
      <c r="C49" s="12">
        <v>6</v>
      </c>
      <c r="D49" s="12">
        <v>570</v>
      </c>
      <c r="E49" s="12"/>
      <c r="F49" s="12"/>
      <c r="G49" s="12"/>
      <c r="H49" s="12"/>
      <c r="I49" s="12"/>
      <c r="J49" s="61" t="s">
        <v>154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3"/>
    </row>
    <row r="50" spans="1:26" ht="23.25">
      <c r="A50" s="11" t="s">
        <v>69</v>
      </c>
      <c r="B50" s="12">
        <v>150</v>
      </c>
      <c r="C50" s="12">
        <v>6</v>
      </c>
      <c r="D50" s="12">
        <v>900</v>
      </c>
      <c r="E50" s="12"/>
      <c r="F50" s="12"/>
      <c r="G50" s="12"/>
      <c r="H50" s="12"/>
      <c r="I50" s="12"/>
      <c r="J50" s="61" t="s">
        <v>154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</row>
    <row r="51" spans="1:26" ht="23.25">
      <c r="A51" s="11" t="s">
        <v>152</v>
      </c>
      <c r="B51" s="12">
        <v>210</v>
      </c>
      <c r="C51" s="12">
        <v>6</v>
      </c>
      <c r="D51" s="12">
        <v>1260</v>
      </c>
      <c r="E51" s="12"/>
      <c r="F51" s="12"/>
      <c r="G51" s="12"/>
      <c r="H51" s="12"/>
      <c r="I51" s="12"/>
      <c r="J51" s="61" t="s">
        <v>154</v>
      </c>
      <c r="K51" s="12"/>
      <c r="L51" s="12"/>
      <c r="M51" s="12"/>
      <c r="N51" s="12"/>
      <c r="O51" s="12"/>
      <c r="P51" s="12"/>
      <c r="Q51" s="12"/>
      <c r="R51" s="12"/>
      <c r="S51" s="12"/>
      <c r="T51" s="64" t="s">
        <v>154</v>
      </c>
      <c r="U51" s="64" t="s">
        <v>154</v>
      </c>
      <c r="V51" s="12"/>
      <c r="W51" s="12"/>
      <c r="X51" s="12"/>
      <c r="Y51" s="12"/>
      <c r="Z51" s="13"/>
    </row>
    <row r="52" spans="1:26" ht="23.25">
      <c r="A52" s="11" t="s">
        <v>71</v>
      </c>
      <c r="B52" s="12">
        <v>210</v>
      </c>
      <c r="C52" s="12">
        <v>6</v>
      </c>
      <c r="D52" s="12">
        <v>1260</v>
      </c>
      <c r="E52" s="12"/>
      <c r="F52" s="12"/>
      <c r="G52" s="12"/>
      <c r="H52" s="12"/>
      <c r="I52" s="12"/>
      <c r="J52" s="61" t="s">
        <v>154</v>
      </c>
      <c r="K52" s="12"/>
      <c r="L52" s="12"/>
      <c r="M52" s="12"/>
      <c r="N52" s="12"/>
      <c r="O52" s="12"/>
      <c r="P52" s="12"/>
      <c r="Q52" s="12"/>
      <c r="R52" s="12"/>
      <c r="S52" s="12"/>
      <c r="T52" s="64" t="s">
        <v>154</v>
      </c>
      <c r="U52" s="64" t="s">
        <v>154</v>
      </c>
      <c r="V52" s="12"/>
      <c r="W52" s="12"/>
      <c r="X52" s="12"/>
      <c r="Y52" s="12"/>
      <c r="Z52" s="13"/>
    </row>
    <row r="53" spans="1:26" ht="23.25">
      <c r="A53" s="11" t="s">
        <v>72</v>
      </c>
      <c r="B53" s="12">
        <v>125</v>
      </c>
      <c r="C53" s="12">
        <v>6</v>
      </c>
      <c r="D53" s="12">
        <v>750</v>
      </c>
      <c r="E53" s="12"/>
      <c r="F53" s="12"/>
      <c r="G53" s="12"/>
      <c r="H53" s="12"/>
      <c r="I53" s="12"/>
      <c r="J53" s="61" t="s">
        <v>154</v>
      </c>
      <c r="K53" s="12"/>
      <c r="L53" s="12"/>
      <c r="M53" s="12"/>
      <c r="N53" s="12"/>
      <c r="O53" s="12"/>
      <c r="P53" s="12"/>
      <c r="Q53" s="12"/>
      <c r="R53" s="12"/>
      <c r="S53" s="12"/>
      <c r="T53" s="64" t="s">
        <v>154</v>
      </c>
      <c r="U53" s="64" t="s">
        <v>154</v>
      </c>
      <c r="V53" s="12"/>
      <c r="W53" s="12"/>
      <c r="X53" s="12"/>
      <c r="Y53" s="12"/>
      <c r="Z53" s="13"/>
    </row>
    <row r="54" spans="1:26" ht="23.25">
      <c r="A54" s="11" t="s">
        <v>73</v>
      </c>
      <c r="B54" s="12">
        <v>190</v>
      </c>
      <c r="C54" s="12">
        <v>6</v>
      </c>
      <c r="D54" s="12">
        <v>1140</v>
      </c>
      <c r="E54" s="12"/>
      <c r="F54" s="12"/>
      <c r="G54" s="12"/>
      <c r="H54" s="12"/>
      <c r="I54" s="12"/>
      <c r="J54" s="61" t="s">
        <v>154</v>
      </c>
      <c r="K54" s="12"/>
      <c r="L54" s="12"/>
      <c r="M54" s="12"/>
      <c r="N54" s="12"/>
      <c r="O54" s="12"/>
      <c r="P54" s="12"/>
      <c r="Q54" s="12"/>
      <c r="R54" s="12"/>
      <c r="S54" s="12"/>
      <c r="T54" s="64" t="s">
        <v>154</v>
      </c>
      <c r="U54" s="64" t="s">
        <v>154</v>
      </c>
      <c r="V54" s="12"/>
      <c r="W54" s="12"/>
      <c r="X54" s="12"/>
      <c r="Y54" s="12"/>
      <c r="Z54" s="13"/>
    </row>
    <row r="55" spans="1:26" ht="23.25">
      <c r="A55" s="11" t="s">
        <v>74</v>
      </c>
      <c r="B55" s="12">
        <v>180</v>
      </c>
      <c r="C55" s="12">
        <v>7</v>
      </c>
      <c r="D55" s="12">
        <v>1260</v>
      </c>
      <c r="E55" s="12"/>
      <c r="F55" s="12"/>
      <c r="G55" s="12"/>
      <c r="H55" s="12"/>
      <c r="I55" s="12"/>
      <c r="J55" s="61" t="s">
        <v>154</v>
      </c>
      <c r="K55" s="12"/>
      <c r="L55" s="12">
        <v>360</v>
      </c>
      <c r="M55" s="12"/>
      <c r="N55" s="12">
        <v>360</v>
      </c>
      <c r="O55" s="12"/>
      <c r="P55" s="12">
        <v>180</v>
      </c>
      <c r="Q55" s="12" t="s">
        <v>155</v>
      </c>
      <c r="R55" s="12"/>
      <c r="S55" s="12"/>
      <c r="T55" s="64" t="s">
        <v>154</v>
      </c>
      <c r="U55" s="64" t="s">
        <v>154</v>
      </c>
      <c r="V55" s="12"/>
      <c r="W55" s="12"/>
      <c r="X55" s="12"/>
      <c r="Y55" s="12"/>
      <c r="Z55" s="13"/>
    </row>
    <row r="56" spans="1:26" ht="23.25">
      <c r="A56" s="11" t="s">
        <v>75</v>
      </c>
      <c r="B56" s="12">
        <v>195</v>
      </c>
      <c r="C56" s="12">
        <v>6</v>
      </c>
      <c r="D56" s="12">
        <v>1170</v>
      </c>
      <c r="E56" s="12"/>
      <c r="F56" s="12"/>
      <c r="G56" s="12"/>
      <c r="H56" s="12"/>
      <c r="I56" s="12"/>
      <c r="J56" s="61" t="s">
        <v>154</v>
      </c>
      <c r="K56" s="12"/>
      <c r="L56" s="12"/>
      <c r="M56" s="12"/>
      <c r="N56" s="12"/>
      <c r="O56" s="12"/>
      <c r="P56" s="12"/>
      <c r="Q56" s="12"/>
      <c r="R56" s="12"/>
      <c r="S56" s="12"/>
      <c r="T56" s="64" t="s">
        <v>154</v>
      </c>
      <c r="U56" s="64" t="s">
        <v>154</v>
      </c>
      <c r="V56" s="12"/>
      <c r="W56" s="12"/>
      <c r="X56" s="12"/>
      <c r="Y56" s="12"/>
      <c r="Z56" s="13"/>
    </row>
    <row r="57" spans="1:26" ht="23.25">
      <c r="A57" s="11" t="s">
        <v>76</v>
      </c>
      <c r="B57" s="12">
        <v>175</v>
      </c>
      <c r="C57" s="12">
        <v>6</v>
      </c>
      <c r="D57" s="12">
        <v>1050</v>
      </c>
      <c r="E57" s="12"/>
      <c r="F57" s="12"/>
      <c r="G57" s="12"/>
      <c r="H57" s="12"/>
      <c r="I57" s="12"/>
      <c r="J57" s="61" t="s">
        <v>154</v>
      </c>
      <c r="K57" s="12"/>
      <c r="L57" s="12">
        <v>350</v>
      </c>
      <c r="M57" s="12"/>
      <c r="N57" s="12">
        <v>350</v>
      </c>
      <c r="O57" s="12"/>
      <c r="P57" s="12">
        <v>175</v>
      </c>
      <c r="Q57" s="12" t="s">
        <v>156</v>
      </c>
      <c r="R57" s="12"/>
      <c r="S57" s="12"/>
      <c r="T57" s="64" t="s">
        <v>154</v>
      </c>
      <c r="U57" s="64" t="s">
        <v>154</v>
      </c>
      <c r="V57" s="12"/>
      <c r="W57" s="12"/>
      <c r="X57" s="12"/>
      <c r="Y57" s="12"/>
      <c r="Z57" s="13"/>
    </row>
    <row r="58" spans="1:26" ht="23.25">
      <c r="A58" s="11" t="s">
        <v>77</v>
      </c>
      <c r="B58" s="12">
        <v>90</v>
      </c>
      <c r="C58" s="12">
        <v>6</v>
      </c>
      <c r="D58" s="12">
        <v>540</v>
      </c>
      <c r="E58" s="12"/>
      <c r="F58" s="12"/>
      <c r="G58" s="12"/>
      <c r="H58" s="12"/>
      <c r="I58" s="12"/>
      <c r="J58" s="61" t="s">
        <v>154</v>
      </c>
      <c r="K58" s="12"/>
      <c r="L58" s="12"/>
      <c r="M58" s="12"/>
      <c r="N58" s="12"/>
      <c r="O58" s="12"/>
      <c r="P58" s="12"/>
      <c r="Q58" s="12"/>
      <c r="R58" s="12"/>
      <c r="S58" s="12"/>
      <c r="T58" s="64" t="s">
        <v>154</v>
      </c>
      <c r="U58" s="64" t="s">
        <v>154</v>
      </c>
      <c r="V58" s="12"/>
      <c r="W58" s="12"/>
      <c r="X58" s="12"/>
      <c r="Y58" s="12"/>
      <c r="Z58" s="13"/>
    </row>
    <row r="59" spans="1:26" ht="23.25">
      <c r="A59" s="11" t="s">
        <v>78</v>
      </c>
      <c r="B59" s="12">
        <v>140</v>
      </c>
      <c r="C59" s="12">
        <v>5</v>
      </c>
      <c r="D59" s="12">
        <v>700</v>
      </c>
      <c r="E59" s="12"/>
      <c r="F59" s="12"/>
      <c r="G59" s="12"/>
      <c r="H59" s="12"/>
      <c r="I59" s="12"/>
      <c r="J59" s="61" t="s">
        <v>154</v>
      </c>
      <c r="K59" s="12"/>
      <c r="L59" s="12">
        <v>280</v>
      </c>
      <c r="M59" s="12"/>
      <c r="N59" s="12"/>
      <c r="O59" s="12"/>
      <c r="P59" s="12">
        <v>140</v>
      </c>
      <c r="Q59" s="12"/>
      <c r="R59" s="12"/>
      <c r="S59" s="12"/>
      <c r="T59" s="64" t="s">
        <v>154</v>
      </c>
      <c r="U59" s="64" t="s">
        <v>154</v>
      </c>
      <c r="V59" s="12"/>
      <c r="W59" s="12"/>
      <c r="X59" s="12"/>
      <c r="Y59" s="12"/>
      <c r="Z59" s="13"/>
    </row>
    <row r="60" spans="1:26" ht="23.25">
      <c r="A60" s="11" t="s">
        <v>79</v>
      </c>
      <c r="B60" s="12">
        <v>70</v>
      </c>
      <c r="C60" s="12">
        <v>6</v>
      </c>
      <c r="D60" s="12">
        <v>420</v>
      </c>
      <c r="E60" s="12"/>
      <c r="F60" s="12"/>
      <c r="G60" s="12"/>
      <c r="H60" s="12"/>
      <c r="I60" s="12"/>
      <c r="J60" s="61" t="s">
        <v>154</v>
      </c>
      <c r="K60" s="12"/>
      <c r="L60" s="12"/>
      <c r="M60" s="12"/>
      <c r="N60" s="12"/>
      <c r="O60" s="12"/>
      <c r="P60" s="12"/>
      <c r="Q60" s="12"/>
      <c r="R60" s="12"/>
      <c r="S60" s="12"/>
      <c r="T60" s="64" t="s">
        <v>154</v>
      </c>
      <c r="U60" s="64" t="s">
        <v>154</v>
      </c>
      <c r="V60" s="12"/>
      <c r="W60" s="12"/>
      <c r="X60" s="12"/>
      <c r="Y60" s="12"/>
      <c r="Z60" s="13"/>
    </row>
    <row r="61" spans="1:26" ht="23.25">
      <c r="A61" s="11" t="s">
        <v>80</v>
      </c>
      <c r="B61" s="12">
        <v>110</v>
      </c>
      <c r="C61" s="12">
        <v>5</v>
      </c>
      <c r="D61" s="12">
        <v>550</v>
      </c>
      <c r="E61" s="12"/>
      <c r="F61" s="12"/>
      <c r="G61" s="12"/>
      <c r="H61" s="12"/>
      <c r="I61" s="12"/>
      <c r="J61" s="61" t="s">
        <v>154</v>
      </c>
      <c r="K61" s="12"/>
      <c r="L61" s="12"/>
      <c r="M61" s="12"/>
      <c r="N61" s="12"/>
      <c r="O61" s="12"/>
      <c r="P61" s="12"/>
      <c r="Q61" s="12"/>
      <c r="R61" s="12"/>
      <c r="S61" s="12"/>
      <c r="T61" s="64" t="s">
        <v>154</v>
      </c>
      <c r="U61" s="64" t="s">
        <v>154</v>
      </c>
      <c r="V61" s="12"/>
      <c r="W61" s="12"/>
      <c r="X61" s="12"/>
      <c r="Y61" s="12"/>
      <c r="Z61" s="13"/>
    </row>
    <row r="62" spans="1:26" ht="23.25">
      <c r="A62" s="11" t="s">
        <v>81</v>
      </c>
      <c r="B62" s="12">
        <v>90</v>
      </c>
      <c r="C62" s="12">
        <v>5</v>
      </c>
      <c r="D62" s="12">
        <v>450</v>
      </c>
      <c r="E62" s="12"/>
      <c r="F62" s="12"/>
      <c r="G62" s="12"/>
      <c r="H62" s="12"/>
      <c r="I62" s="12"/>
      <c r="J62" s="61" t="s">
        <v>154</v>
      </c>
      <c r="K62" s="12"/>
      <c r="L62" s="12"/>
      <c r="M62" s="12"/>
      <c r="N62" s="12"/>
      <c r="O62" s="12"/>
      <c r="P62" s="12"/>
      <c r="Q62" s="12"/>
      <c r="R62" s="12"/>
      <c r="S62" s="12"/>
      <c r="T62" s="64" t="s">
        <v>154</v>
      </c>
      <c r="U62" s="64" t="s">
        <v>154</v>
      </c>
      <c r="V62" s="12"/>
      <c r="W62" s="12"/>
      <c r="X62" s="12"/>
      <c r="Y62" s="12"/>
      <c r="Z62" s="13"/>
    </row>
    <row r="63" spans="1:26" ht="23.25">
      <c r="A63" s="11" t="s">
        <v>82</v>
      </c>
      <c r="B63" s="12">
        <v>170</v>
      </c>
      <c r="C63" s="12">
        <v>7</v>
      </c>
      <c r="D63" s="12">
        <v>1140</v>
      </c>
      <c r="E63" s="12"/>
      <c r="F63" s="12"/>
      <c r="G63" s="12"/>
      <c r="H63" s="12"/>
      <c r="I63" s="12"/>
      <c r="J63" s="61" t="s">
        <v>154</v>
      </c>
      <c r="K63" s="12"/>
      <c r="L63" s="12">
        <v>340</v>
      </c>
      <c r="M63" s="12"/>
      <c r="N63" s="12">
        <v>340</v>
      </c>
      <c r="O63" s="12"/>
      <c r="P63" s="12">
        <v>170</v>
      </c>
      <c r="Q63" s="12" t="s">
        <v>156</v>
      </c>
      <c r="R63" s="12"/>
      <c r="S63" s="12"/>
      <c r="T63" s="64" t="s">
        <v>154</v>
      </c>
      <c r="U63" s="64" t="s">
        <v>154</v>
      </c>
      <c r="V63" s="12"/>
      <c r="W63" s="12"/>
      <c r="X63" s="12"/>
      <c r="Y63" s="12"/>
      <c r="Z63" s="13"/>
    </row>
    <row r="64" spans="1:26" ht="23.25">
      <c r="A64" s="11" t="s">
        <v>84</v>
      </c>
      <c r="B64" s="12">
        <v>160</v>
      </c>
      <c r="C64" s="12">
        <v>6</v>
      </c>
      <c r="D64" s="12">
        <v>960</v>
      </c>
      <c r="E64" s="12"/>
      <c r="F64" s="12"/>
      <c r="G64" s="12"/>
      <c r="H64" s="12"/>
      <c r="I64" s="12"/>
      <c r="J64" s="61" t="s">
        <v>154</v>
      </c>
      <c r="K64" s="12"/>
      <c r="L64" s="12"/>
      <c r="M64" s="12"/>
      <c r="N64" s="12"/>
      <c r="O64" s="12"/>
      <c r="P64" s="12"/>
      <c r="Q64" s="12"/>
      <c r="R64" s="12"/>
      <c r="S64" s="12"/>
      <c r="T64" s="64" t="s">
        <v>154</v>
      </c>
      <c r="U64" s="64" t="s">
        <v>154</v>
      </c>
      <c r="V64" s="12"/>
      <c r="W64" s="12"/>
      <c r="X64" s="12"/>
      <c r="Y64" s="12"/>
      <c r="Z64" s="13"/>
    </row>
    <row r="65" spans="1:26" ht="23.25">
      <c r="A65" s="11" t="s">
        <v>85</v>
      </c>
      <c r="B65" s="12">
        <v>80</v>
      </c>
      <c r="C65" s="12">
        <v>6</v>
      </c>
      <c r="D65" s="12">
        <v>480</v>
      </c>
      <c r="E65" s="12"/>
      <c r="F65" s="12"/>
      <c r="G65" s="12"/>
      <c r="H65" s="12"/>
      <c r="I65" s="12"/>
      <c r="J65" s="61" t="s">
        <v>154</v>
      </c>
      <c r="K65" s="12"/>
      <c r="L65" s="12">
        <v>160</v>
      </c>
      <c r="M65" s="12"/>
      <c r="N65" s="12">
        <v>160</v>
      </c>
      <c r="O65" s="12"/>
      <c r="P65" s="12">
        <v>80</v>
      </c>
      <c r="Q65" s="12" t="s">
        <v>156</v>
      </c>
      <c r="R65" s="12"/>
      <c r="S65" s="12"/>
      <c r="T65" s="64" t="s">
        <v>154</v>
      </c>
      <c r="U65" s="64" t="s">
        <v>154</v>
      </c>
      <c r="V65" s="12"/>
      <c r="W65" s="12"/>
      <c r="X65" s="12"/>
      <c r="Y65" s="12"/>
      <c r="Z65" s="13"/>
    </row>
    <row r="66" spans="1:26" ht="23.25">
      <c r="A66" s="11" t="s">
        <v>86</v>
      </c>
      <c r="B66" s="12">
        <v>90</v>
      </c>
      <c r="C66" s="12">
        <v>6</v>
      </c>
      <c r="D66" s="12">
        <v>540</v>
      </c>
      <c r="E66" s="12"/>
      <c r="F66" s="12"/>
      <c r="G66" s="12"/>
      <c r="H66" s="12"/>
      <c r="I66" s="12"/>
      <c r="J66" s="61" t="s">
        <v>154</v>
      </c>
      <c r="K66" s="12"/>
      <c r="L66" s="12">
        <v>180</v>
      </c>
      <c r="M66" s="12"/>
      <c r="N66" s="12">
        <v>180</v>
      </c>
      <c r="O66" s="12"/>
      <c r="P66" s="12">
        <v>90</v>
      </c>
      <c r="Q66" s="12" t="s">
        <v>156</v>
      </c>
      <c r="R66" s="12"/>
      <c r="S66" s="12"/>
      <c r="T66" s="64" t="s">
        <v>154</v>
      </c>
      <c r="U66" s="64" t="s">
        <v>154</v>
      </c>
      <c r="V66" s="12"/>
      <c r="W66" s="12"/>
      <c r="X66" s="12"/>
      <c r="Y66" s="12"/>
      <c r="Z66" s="13"/>
    </row>
    <row r="67" spans="1:26" ht="23.25">
      <c r="A67" s="11" t="s">
        <v>87</v>
      </c>
      <c r="B67" s="12">
        <v>85</v>
      </c>
      <c r="C67" s="12">
        <v>6</v>
      </c>
      <c r="D67" s="12">
        <f>C67*B67</f>
        <v>510</v>
      </c>
      <c r="E67" s="12"/>
      <c r="F67" s="12"/>
      <c r="G67" s="12"/>
      <c r="H67" s="12"/>
      <c r="I67" s="12"/>
      <c r="J67" s="61" t="s">
        <v>154</v>
      </c>
      <c r="K67" s="12"/>
      <c r="L67" s="12"/>
      <c r="M67" s="12"/>
      <c r="N67" s="12"/>
      <c r="O67" s="12"/>
      <c r="P67" s="12"/>
      <c r="Q67" s="12"/>
      <c r="R67" s="12"/>
      <c r="S67" s="12"/>
      <c r="T67" s="64" t="s">
        <v>154</v>
      </c>
      <c r="U67" s="64" t="s">
        <v>154</v>
      </c>
      <c r="V67" s="12"/>
      <c r="W67" s="12"/>
      <c r="X67" s="12"/>
      <c r="Y67" s="12"/>
      <c r="Z67" s="13"/>
    </row>
    <row r="68" spans="1:26" ht="23.25">
      <c r="A68" s="11" t="s">
        <v>88</v>
      </c>
      <c r="B68" s="12">
        <v>60</v>
      </c>
      <c r="C68" s="12">
        <v>6</v>
      </c>
      <c r="D68" s="12">
        <f t="shared" ref="D68:D132" si="1">C68*B68</f>
        <v>360</v>
      </c>
      <c r="E68" s="12"/>
      <c r="F68" s="12"/>
      <c r="G68" s="12"/>
      <c r="H68" s="12"/>
      <c r="I68" s="12"/>
      <c r="J68" s="61" t="s">
        <v>154</v>
      </c>
      <c r="K68" s="12"/>
      <c r="L68" s="12"/>
      <c r="M68" s="12"/>
      <c r="N68" s="12"/>
      <c r="O68" s="12"/>
      <c r="P68" s="12"/>
      <c r="Q68" s="12"/>
      <c r="R68" s="12"/>
      <c r="S68" s="12"/>
      <c r="T68" s="64" t="s">
        <v>154</v>
      </c>
      <c r="U68" s="64" t="s">
        <v>154</v>
      </c>
      <c r="V68" s="12"/>
      <c r="W68" s="12"/>
      <c r="X68" s="12"/>
      <c r="Y68" s="12"/>
      <c r="Z68" s="13"/>
    </row>
    <row r="69" spans="1:26" ht="23.25">
      <c r="A69" s="11" t="s">
        <v>89</v>
      </c>
      <c r="B69" s="12">
        <v>125</v>
      </c>
      <c r="C69" s="12">
        <v>6</v>
      </c>
      <c r="D69" s="12">
        <f t="shared" si="1"/>
        <v>750</v>
      </c>
      <c r="E69" s="12"/>
      <c r="F69" s="12"/>
      <c r="G69" s="12"/>
      <c r="H69" s="12"/>
      <c r="I69" s="12"/>
      <c r="J69" s="61" t="s">
        <v>154</v>
      </c>
      <c r="K69" s="12"/>
      <c r="L69" s="12"/>
      <c r="M69" s="12"/>
      <c r="N69" s="12"/>
      <c r="O69" s="12"/>
      <c r="P69" s="12"/>
      <c r="Q69" s="12"/>
      <c r="R69" s="12"/>
      <c r="S69" s="12"/>
      <c r="T69" s="64" t="s">
        <v>154</v>
      </c>
      <c r="U69" s="64" t="s">
        <v>154</v>
      </c>
      <c r="V69" s="12"/>
      <c r="W69" s="12"/>
      <c r="X69" s="12"/>
      <c r="Y69" s="12"/>
      <c r="Z69" s="13"/>
    </row>
    <row r="70" spans="1:26" ht="23.25">
      <c r="A70" s="11" t="s">
        <v>90</v>
      </c>
      <c r="B70" s="12">
        <v>130</v>
      </c>
      <c r="C70" s="12">
        <v>6</v>
      </c>
      <c r="D70" s="12">
        <f t="shared" si="1"/>
        <v>780</v>
      </c>
      <c r="E70" s="12"/>
      <c r="F70" s="12"/>
      <c r="G70" s="12"/>
      <c r="H70" s="12"/>
      <c r="I70" s="12"/>
      <c r="J70" s="61" t="s">
        <v>154</v>
      </c>
      <c r="K70" s="12"/>
      <c r="L70" s="12">
        <v>260</v>
      </c>
      <c r="M70" s="12"/>
      <c r="N70" s="12">
        <v>260</v>
      </c>
      <c r="O70" s="12"/>
      <c r="P70" s="12">
        <v>130</v>
      </c>
      <c r="Q70" s="12" t="s">
        <v>156</v>
      </c>
      <c r="R70" s="12"/>
      <c r="S70" s="12"/>
      <c r="T70" s="64" t="s">
        <v>154</v>
      </c>
      <c r="U70" s="64" t="s">
        <v>154</v>
      </c>
      <c r="V70" s="12"/>
      <c r="W70" s="12"/>
      <c r="X70" s="12"/>
      <c r="Y70" s="12"/>
      <c r="Z70" s="13"/>
    </row>
    <row r="71" spans="1:26" ht="23.25">
      <c r="A71" s="11" t="s">
        <v>91</v>
      </c>
      <c r="B71" s="12">
        <v>110</v>
      </c>
      <c r="C71" s="12">
        <v>6</v>
      </c>
      <c r="D71" s="12">
        <f t="shared" si="1"/>
        <v>660</v>
      </c>
      <c r="E71" s="12"/>
      <c r="F71" s="12"/>
      <c r="G71" s="12"/>
      <c r="H71" s="12"/>
      <c r="I71" s="12"/>
      <c r="J71" s="61" t="s">
        <v>154</v>
      </c>
      <c r="K71" s="12"/>
      <c r="L71" s="12">
        <v>220</v>
      </c>
      <c r="M71" s="12"/>
      <c r="N71" s="12">
        <v>220</v>
      </c>
      <c r="O71" s="12"/>
      <c r="P71" s="12">
        <v>110</v>
      </c>
      <c r="Q71" s="12" t="s">
        <v>156</v>
      </c>
      <c r="R71" s="12"/>
      <c r="S71" s="12"/>
      <c r="T71" s="64" t="s">
        <v>154</v>
      </c>
      <c r="U71" s="64" t="s">
        <v>154</v>
      </c>
      <c r="V71" s="12"/>
      <c r="W71" s="12"/>
      <c r="X71" s="12"/>
      <c r="Y71" s="12"/>
      <c r="Z71" s="13"/>
    </row>
    <row r="72" spans="1:26" ht="23.25">
      <c r="A72" s="11" t="s">
        <v>92</v>
      </c>
      <c r="B72" s="12">
        <v>170</v>
      </c>
      <c r="C72" s="12">
        <v>6</v>
      </c>
      <c r="D72" s="12">
        <f t="shared" si="1"/>
        <v>1020</v>
      </c>
      <c r="E72" s="12"/>
      <c r="F72" s="12"/>
      <c r="G72" s="12"/>
      <c r="H72" s="12"/>
      <c r="I72" s="12"/>
      <c r="J72" s="61" t="s">
        <v>154</v>
      </c>
      <c r="K72" s="12"/>
      <c r="L72" s="12">
        <v>340</v>
      </c>
      <c r="M72" s="12"/>
      <c r="N72" s="12">
        <v>340</v>
      </c>
      <c r="O72" s="12"/>
      <c r="P72" s="12">
        <v>170</v>
      </c>
      <c r="Q72" s="12" t="s">
        <v>156</v>
      </c>
      <c r="R72" s="12"/>
      <c r="S72" s="12"/>
      <c r="T72" s="64" t="s">
        <v>154</v>
      </c>
      <c r="U72" s="64" t="s">
        <v>154</v>
      </c>
      <c r="V72" s="12"/>
      <c r="W72" s="12"/>
      <c r="X72" s="12"/>
      <c r="Y72" s="12"/>
      <c r="Z72" s="13"/>
    </row>
    <row r="73" spans="1:26" ht="23.25">
      <c r="A73" s="11" t="s">
        <v>93</v>
      </c>
      <c r="B73" s="12">
        <v>60</v>
      </c>
      <c r="C73" s="12">
        <v>6</v>
      </c>
      <c r="D73" s="12">
        <f t="shared" si="1"/>
        <v>360</v>
      </c>
      <c r="E73" s="12"/>
      <c r="F73" s="12"/>
      <c r="G73" s="12"/>
      <c r="H73" s="12"/>
      <c r="I73" s="12"/>
      <c r="J73" s="61" t="s">
        <v>154</v>
      </c>
      <c r="K73" s="12"/>
      <c r="L73" s="12">
        <v>120</v>
      </c>
      <c r="M73" s="12"/>
      <c r="N73" s="12">
        <v>120</v>
      </c>
      <c r="O73" s="12"/>
      <c r="P73" s="12">
        <v>60</v>
      </c>
      <c r="Q73" s="12" t="s">
        <v>156</v>
      </c>
      <c r="R73" s="12"/>
      <c r="S73" s="12"/>
      <c r="T73" s="64" t="s">
        <v>154</v>
      </c>
      <c r="U73" s="64" t="s">
        <v>154</v>
      </c>
      <c r="V73" s="12"/>
      <c r="W73" s="12"/>
      <c r="X73" s="12"/>
      <c r="Y73" s="12"/>
      <c r="Z73" s="13"/>
    </row>
    <row r="74" spans="1:26" ht="23.25">
      <c r="A74" s="11" t="s">
        <v>94</v>
      </c>
      <c r="B74" s="12">
        <v>365</v>
      </c>
      <c r="C74" s="12">
        <v>5</v>
      </c>
      <c r="D74" s="12">
        <f t="shared" si="1"/>
        <v>1825</v>
      </c>
      <c r="E74" s="12"/>
      <c r="F74" s="12"/>
      <c r="G74" s="12"/>
      <c r="H74" s="12"/>
      <c r="I74" s="12"/>
      <c r="J74" s="61" t="s">
        <v>154</v>
      </c>
      <c r="K74" s="12"/>
      <c r="L74" s="12">
        <v>730</v>
      </c>
      <c r="M74" s="12"/>
      <c r="N74" s="12">
        <v>730</v>
      </c>
      <c r="O74" s="12"/>
      <c r="P74" s="12">
        <v>365</v>
      </c>
      <c r="Q74" s="12" t="s">
        <v>156</v>
      </c>
      <c r="R74" s="12"/>
      <c r="S74" s="12"/>
      <c r="T74" s="64" t="s">
        <v>154</v>
      </c>
      <c r="U74" s="64" t="s">
        <v>154</v>
      </c>
      <c r="V74" s="12"/>
      <c r="W74" s="12"/>
      <c r="X74" s="12"/>
      <c r="Y74" s="12"/>
      <c r="Z74" s="13"/>
    </row>
    <row r="75" spans="1:26" ht="23.25">
      <c r="A75" s="11" t="s">
        <v>95</v>
      </c>
      <c r="B75" s="12">
        <v>400</v>
      </c>
      <c r="C75" s="12">
        <v>7</v>
      </c>
      <c r="D75" s="12">
        <f t="shared" si="1"/>
        <v>2800</v>
      </c>
      <c r="E75" s="12"/>
      <c r="F75" s="12"/>
      <c r="G75" s="12"/>
      <c r="H75" s="12"/>
      <c r="I75" s="12"/>
      <c r="J75" s="61" t="s">
        <v>154</v>
      </c>
      <c r="K75" s="12"/>
      <c r="L75" s="12">
        <v>800</v>
      </c>
      <c r="M75" s="12"/>
      <c r="N75" s="12">
        <v>800</v>
      </c>
      <c r="O75" s="12"/>
      <c r="P75" s="12">
        <v>400</v>
      </c>
      <c r="Q75" s="12" t="s">
        <v>156</v>
      </c>
      <c r="R75" s="12"/>
      <c r="S75" s="12"/>
      <c r="T75" s="64" t="s">
        <v>154</v>
      </c>
      <c r="U75" s="64" t="s">
        <v>154</v>
      </c>
      <c r="V75" s="12"/>
      <c r="W75" s="12"/>
      <c r="X75" s="12"/>
      <c r="Y75" s="12"/>
      <c r="Z75" s="13"/>
    </row>
    <row r="76" spans="1:26" ht="23.25">
      <c r="A76" s="11" t="s">
        <v>97</v>
      </c>
      <c r="B76" s="12">
        <v>100</v>
      </c>
      <c r="C76" s="12">
        <v>6</v>
      </c>
      <c r="D76" s="12">
        <f t="shared" si="1"/>
        <v>600</v>
      </c>
      <c r="E76" s="12"/>
      <c r="F76" s="12"/>
      <c r="G76" s="12"/>
      <c r="H76" s="12"/>
      <c r="I76" s="12"/>
      <c r="J76" s="61" t="s">
        <v>154</v>
      </c>
      <c r="K76" s="12"/>
      <c r="L76" s="12">
        <v>200</v>
      </c>
      <c r="M76" s="12"/>
      <c r="N76" s="12">
        <v>200</v>
      </c>
      <c r="O76" s="12"/>
      <c r="P76" s="12">
        <v>100</v>
      </c>
      <c r="Q76" s="12" t="s">
        <v>156</v>
      </c>
      <c r="R76" s="12"/>
      <c r="S76" s="12"/>
      <c r="T76" s="64" t="s">
        <v>154</v>
      </c>
      <c r="U76" s="64" t="s">
        <v>154</v>
      </c>
      <c r="V76" s="12"/>
      <c r="W76" s="12"/>
      <c r="X76" s="12"/>
      <c r="Y76" s="12"/>
      <c r="Z76" s="13"/>
    </row>
    <row r="77" spans="1:26" ht="23.25">
      <c r="A77" s="11" t="s">
        <v>99</v>
      </c>
      <c r="B77" s="12">
        <v>175</v>
      </c>
      <c r="C77" s="12">
        <v>6</v>
      </c>
      <c r="D77" s="12">
        <f t="shared" si="1"/>
        <v>1050</v>
      </c>
      <c r="E77" s="12"/>
      <c r="F77" s="12"/>
      <c r="G77" s="12"/>
      <c r="H77" s="12"/>
      <c r="I77" s="12"/>
      <c r="J77" s="61" t="s">
        <v>154</v>
      </c>
      <c r="K77" s="12"/>
      <c r="L77" s="12">
        <v>350</v>
      </c>
      <c r="M77" s="12"/>
      <c r="N77" s="12">
        <v>350</v>
      </c>
      <c r="O77" s="12"/>
      <c r="P77" s="12">
        <v>175</v>
      </c>
      <c r="Q77" s="12" t="s">
        <v>156</v>
      </c>
      <c r="R77" s="12"/>
      <c r="S77" s="12"/>
      <c r="T77" s="64" t="s">
        <v>154</v>
      </c>
      <c r="U77" s="64" t="s">
        <v>154</v>
      </c>
      <c r="V77" s="12"/>
      <c r="W77" s="12"/>
      <c r="X77" s="12"/>
      <c r="Y77" s="12"/>
      <c r="Z77" s="13"/>
    </row>
    <row r="78" spans="1:26" ht="23.25">
      <c r="A78" s="11" t="s">
        <v>100</v>
      </c>
      <c r="B78" s="12">
        <v>360</v>
      </c>
      <c r="C78" s="12">
        <v>6</v>
      </c>
      <c r="D78" s="12">
        <f t="shared" si="1"/>
        <v>2160</v>
      </c>
      <c r="E78" s="12"/>
      <c r="F78" s="12"/>
      <c r="G78" s="12"/>
      <c r="H78" s="12"/>
      <c r="I78" s="12"/>
      <c r="J78" s="61" t="s">
        <v>154</v>
      </c>
      <c r="K78" s="12"/>
      <c r="L78" s="12"/>
      <c r="M78" s="12"/>
      <c r="N78" s="12"/>
      <c r="O78" s="12"/>
      <c r="P78" s="12"/>
      <c r="Q78" s="12"/>
      <c r="R78" s="12"/>
      <c r="S78" s="12"/>
      <c r="T78" s="64" t="s">
        <v>154</v>
      </c>
      <c r="U78" s="64" t="s">
        <v>154</v>
      </c>
      <c r="V78" s="12"/>
      <c r="W78" s="12"/>
      <c r="X78" s="12"/>
      <c r="Y78" s="12"/>
      <c r="Z78" s="13"/>
    </row>
    <row r="79" spans="1:26" ht="23.25">
      <c r="A79" s="11" t="s">
        <v>169</v>
      </c>
      <c r="B79" s="12">
        <v>150</v>
      </c>
      <c r="C79" s="12">
        <v>6</v>
      </c>
      <c r="D79" s="12">
        <f t="shared" si="1"/>
        <v>900</v>
      </c>
      <c r="E79" s="12"/>
      <c r="F79" s="12"/>
      <c r="G79" s="12"/>
      <c r="H79" s="12"/>
      <c r="I79" s="12"/>
      <c r="J79" s="61" t="s">
        <v>154</v>
      </c>
      <c r="K79" s="12"/>
      <c r="L79" s="12"/>
      <c r="M79" s="12"/>
      <c r="N79" s="12"/>
      <c r="O79" s="12"/>
      <c r="P79" s="12"/>
      <c r="Q79" s="12"/>
      <c r="R79" s="12"/>
      <c r="S79" s="12"/>
      <c r="T79" s="64" t="s">
        <v>154</v>
      </c>
      <c r="U79" s="64" t="s">
        <v>154</v>
      </c>
      <c r="V79" s="12"/>
      <c r="W79" s="12"/>
      <c r="X79" s="12"/>
      <c r="Y79" s="12"/>
      <c r="Z79" s="13"/>
    </row>
    <row r="80" spans="1:26" ht="23.25">
      <c r="A80" s="11" t="s">
        <v>102</v>
      </c>
      <c r="B80" s="12">
        <v>325</v>
      </c>
      <c r="C80" s="12">
        <v>9</v>
      </c>
      <c r="D80" s="12">
        <f>C80*B80</f>
        <v>2925</v>
      </c>
      <c r="E80" s="12"/>
      <c r="F80" s="12"/>
      <c r="G80" s="12"/>
      <c r="H80" s="12"/>
      <c r="I80" s="12"/>
      <c r="J80" s="61" t="s">
        <v>154</v>
      </c>
      <c r="K80" s="12"/>
      <c r="L80" s="12">
        <v>650</v>
      </c>
      <c r="M80" s="12"/>
      <c r="N80" s="12">
        <v>650</v>
      </c>
      <c r="O80" s="12"/>
      <c r="P80" s="12">
        <v>325</v>
      </c>
      <c r="Q80" s="12" t="s">
        <v>157</v>
      </c>
      <c r="R80" s="12"/>
      <c r="S80" s="12"/>
      <c r="T80" s="64" t="s">
        <v>154</v>
      </c>
      <c r="U80" s="64" t="s">
        <v>154</v>
      </c>
      <c r="V80" s="12"/>
      <c r="W80" s="12"/>
      <c r="X80" s="12"/>
      <c r="Y80" s="12"/>
      <c r="Z80" s="13"/>
    </row>
    <row r="81" spans="1:26" ht="23.25">
      <c r="A81" s="11" t="s">
        <v>104</v>
      </c>
      <c r="B81" s="12">
        <v>140</v>
      </c>
      <c r="C81" s="12">
        <v>6</v>
      </c>
      <c r="D81" s="12">
        <f t="shared" si="1"/>
        <v>840</v>
      </c>
      <c r="E81" s="12"/>
      <c r="F81" s="12"/>
      <c r="G81" s="12"/>
      <c r="H81" s="12"/>
      <c r="I81" s="12"/>
      <c r="J81" s="61" t="s">
        <v>154</v>
      </c>
      <c r="K81" s="12"/>
      <c r="L81" s="12">
        <v>280</v>
      </c>
      <c r="M81" s="12"/>
      <c r="N81" s="12">
        <v>280</v>
      </c>
      <c r="O81" s="12"/>
      <c r="P81" s="12">
        <v>140</v>
      </c>
      <c r="Q81" s="12" t="s">
        <v>156</v>
      </c>
      <c r="R81" s="12"/>
      <c r="S81" s="12"/>
      <c r="T81" s="64" t="s">
        <v>154</v>
      </c>
      <c r="U81" s="64" t="s">
        <v>154</v>
      </c>
      <c r="V81" s="12"/>
      <c r="W81" s="12"/>
      <c r="X81" s="12"/>
      <c r="Y81" s="12"/>
      <c r="Z81" s="13"/>
    </row>
    <row r="82" spans="1:26" ht="23.25">
      <c r="A82" s="11" t="s">
        <v>105</v>
      </c>
      <c r="B82" s="12">
        <v>390</v>
      </c>
      <c r="C82" s="12">
        <v>6</v>
      </c>
      <c r="D82" s="12">
        <f t="shared" si="1"/>
        <v>2340</v>
      </c>
      <c r="E82" s="12"/>
      <c r="F82" s="12"/>
      <c r="G82" s="12"/>
      <c r="H82" s="12"/>
      <c r="I82" s="12"/>
      <c r="J82" s="61" t="s">
        <v>154</v>
      </c>
      <c r="K82" s="12"/>
      <c r="L82" s="12">
        <v>780</v>
      </c>
      <c r="M82" s="12"/>
      <c r="N82" s="12">
        <v>780</v>
      </c>
      <c r="O82" s="12"/>
      <c r="P82" s="12">
        <v>390</v>
      </c>
      <c r="Q82" s="12" t="s">
        <v>156</v>
      </c>
      <c r="R82" s="12"/>
      <c r="S82" s="12"/>
      <c r="T82" s="64" t="s">
        <v>154</v>
      </c>
      <c r="U82" s="64" t="s">
        <v>154</v>
      </c>
      <c r="V82" s="12"/>
      <c r="W82" s="12"/>
      <c r="X82" s="12"/>
      <c r="Y82" s="12"/>
      <c r="Z82" s="13"/>
    </row>
    <row r="83" spans="1:26" ht="23.25">
      <c r="A83" s="11" t="s">
        <v>106</v>
      </c>
      <c r="B83" s="12">
        <v>140</v>
      </c>
      <c r="C83" s="12">
        <v>6</v>
      </c>
      <c r="D83" s="12">
        <f t="shared" si="1"/>
        <v>840</v>
      </c>
      <c r="E83" s="12"/>
      <c r="F83" s="12"/>
      <c r="G83" s="12"/>
      <c r="H83" s="12"/>
      <c r="I83" s="12"/>
      <c r="J83" s="61" t="s">
        <v>154</v>
      </c>
      <c r="K83" s="12"/>
      <c r="L83" s="12">
        <v>280</v>
      </c>
      <c r="M83" s="12"/>
      <c r="N83" s="12">
        <v>280</v>
      </c>
      <c r="O83" s="12"/>
      <c r="P83" s="12">
        <v>140</v>
      </c>
      <c r="Q83" s="12" t="s">
        <v>156</v>
      </c>
      <c r="R83" s="12"/>
      <c r="S83" s="12"/>
      <c r="T83" s="64" t="s">
        <v>154</v>
      </c>
      <c r="U83" s="64" t="s">
        <v>154</v>
      </c>
      <c r="V83" s="12"/>
      <c r="W83" s="12"/>
      <c r="X83" s="12"/>
      <c r="Y83" s="12"/>
      <c r="Z83" s="13"/>
    </row>
    <row r="84" spans="1:26" ht="23.25">
      <c r="A84" s="11" t="s">
        <v>107</v>
      </c>
      <c r="B84" s="12">
        <v>120</v>
      </c>
      <c r="C84" s="12">
        <v>6</v>
      </c>
      <c r="D84" s="12">
        <f t="shared" si="1"/>
        <v>720</v>
      </c>
      <c r="E84" s="12"/>
      <c r="F84" s="12"/>
      <c r="G84" s="12"/>
      <c r="H84" s="12"/>
      <c r="I84" s="12"/>
      <c r="J84" s="61" t="s">
        <v>154</v>
      </c>
      <c r="K84" s="12"/>
      <c r="L84" s="12">
        <v>240</v>
      </c>
      <c r="M84" s="12"/>
      <c r="N84" s="12">
        <v>240</v>
      </c>
      <c r="O84" s="12"/>
      <c r="P84" s="12">
        <v>120</v>
      </c>
      <c r="Q84" s="12" t="s">
        <v>156</v>
      </c>
      <c r="R84" s="12"/>
      <c r="S84" s="12"/>
      <c r="T84" s="64" t="s">
        <v>154</v>
      </c>
      <c r="U84" s="64" t="s">
        <v>154</v>
      </c>
      <c r="V84" s="12"/>
      <c r="W84" s="12"/>
      <c r="X84" s="12"/>
      <c r="Y84" s="12"/>
      <c r="Z84" s="13"/>
    </row>
    <row r="85" spans="1:26" ht="23.25">
      <c r="A85" s="11" t="s">
        <v>108</v>
      </c>
      <c r="B85" s="12">
        <v>200</v>
      </c>
      <c r="C85" s="12">
        <v>6</v>
      </c>
      <c r="D85" s="12">
        <f t="shared" si="1"/>
        <v>1200</v>
      </c>
      <c r="E85" s="12"/>
      <c r="F85" s="12"/>
      <c r="G85" s="12"/>
      <c r="H85" s="12"/>
      <c r="I85" s="12"/>
      <c r="J85" s="61" t="s">
        <v>154</v>
      </c>
      <c r="K85" s="12"/>
      <c r="L85" s="12">
        <v>400</v>
      </c>
      <c r="M85" s="12"/>
      <c r="N85" s="12">
        <v>400</v>
      </c>
      <c r="O85" s="12"/>
      <c r="P85" s="12">
        <v>200</v>
      </c>
      <c r="Q85" s="12" t="s">
        <v>156</v>
      </c>
      <c r="R85" s="12"/>
      <c r="S85" s="12"/>
      <c r="T85" s="64" t="s">
        <v>154</v>
      </c>
      <c r="U85" s="64" t="s">
        <v>154</v>
      </c>
      <c r="V85" s="12"/>
      <c r="W85" s="12"/>
      <c r="X85" s="12"/>
      <c r="Y85" s="12"/>
      <c r="Z85" s="13"/>
    </row>
    <row r="86" spans="1:26" ht="23.25">
      <c r="A86" s="11" t="s">
        <v>109</v>
      </c>
      <c r="B86" s="12">
        <v>220</v>
      </c>
      <c r="C86" s="12">
        <v>5</v>
      </c>
      <c r="D86" s="12">
        <f t="shared" si="1"/>
        <v>1100</v>
      </c>
      <c r="E86" s="12"/>
      <c r="F86" s="12"/>
      <c r="G86" s="12"/>
      <c r="H86" s="12"/>
      <c r="I86" s="12"/>
      <c r="J86" s="61" t="s">
        <v>154</v>
      </c>
      <c r="K86" s="12"/>
      <c r="L86" s="12">
        <v>440</v>
      </c>
      <c r="M86" s="12"/>
      <c r="N86" s="12">
        <v>440</v>
      </c>
      <c r="O86" s="12"/>
      <c r="P86" s="12">
        <v>220</v>
      </c>
      <c r="Q86" s="12" t="s">
        <v>156</v>
      </c>
      <c r="R86" s="12"/>
      <c r="S86" s="12"/>
      <c r="T86" s="64" t="s">
        <v>154</v>
      </c>
      <c r="U86" s="64" t="s">
        <v>154</v>
      </c>
      <c r="V86" s="12"/>
      <c r="W86" s="12"/>
      <c r="X86" s="12"/>
      <c r="Y86" s="12"/>
      <c r="Z86" s="13"/>
    </row>
    <row r="87" spans="1:26" ht="23.25">
      <c r="A87" s="11" t="s">
        <v>110</v>
      </c>
      <c r="B87" s="12">
        <v>65</v>
      </c>
      <c r="C87" s="12">
        <v>6</v>
      </c>
      <c r="D87" s="12">
        <f t="shared" si="1"/>
        <v>390</v>
      </c>
      <c r="E87" s="12"/>
      <c r="F87" s="12"/>
      <c r="G87" s="12"/>
      <c r="H87" s="12"/>
      <c r="I87" s="12"/>
      <c r="J87" s="61" t="s">
        <v>154</v>
      </c>
      <c r="K87" s="12"/>
      <c r="L87" s="12">
        <v>130</v>
      </c>
      <c r="M87" s="12"/>
      <c r="N87" s="12">
        <v>130</v>
      </c>
      <c r="O87" s="12"/>
      <c r="P87" s="12">
        <v>65</v>
      </c>
      <c r="Q87" s="12" t="s">
        <v>156</v>
      </c>
      <c r="R87" s="12"/>
      <c r="S87" s="12"/>
      <c r="T87" s="64" t="s">
        <v>154</v>
      </c>
      <c r="U87" s="64" t="s">
        <v>154</v>
      </c>
      <c r="V87" s="12"/>
      <c r="W87" s="12"/>
      <c r="X87" s="12"/>
      <c r="Y87" s="12"/>
      <c r="Z87" s="13"/>
    </row>
    <row r="88" spans="1:26" ht="23.25">
      <c r="A88" s="11" t="s">
        <v>111</v>
      </c>
      <c r="B88" s="12">
        <v>140</v>
      </c>
      <c r="C88" s="12">
        <v>6</v>
      </c>
      <c r="D88" s="12">
        <f t="shared" si="1"/>
        <v>840</v>
      </c>
      <c r="E88" s="12"/>
      <c r="F88" s="12"/>
      <c r="G88" s="12"/>
      <c r="H88" s="12"/>
      <c r="I88" s="12"/>
      <c r="J88" s="61" t="s">
        <v>154</v>
      </c>
      <c r="K88" s="12"/>
      <c r="L88" s="12"/>
      <c r="M88" s="12"/>
      <c r="N88" s="12"/>
      <c r="O88" s="12"/>
      <c r="P88" s="12"/>
      <c r="Q88" s="12"/>
      <c r="R88" s="12"/>
      <c r="S88" s="12"/>
      <c r="T88" s="64" t="s">
        <v>154</v>
      </c>
      <c r="U88" s="64" t="s">
        <v>154</v>
      </c>
      <c r="V88" s="12"/>
      <c r="W88" s="12"/>
      <c r="X88" s="12"/>
      <c r="Y88" s="12"/>
      <c r="Z88" s="13"/>
    </row>
    <row r="89" spans="1:26" ht="23.25">
      <c r="A89" s="11" t="s">
        <v>112</v>
      </c>
      <c r="B89" s="12">
        <v>110</v>
      </c>
      <c r="C89" s="12">
        <v>6</v>
      </c>
      <c r="D89" s="12">
        <f t="shared" si="1"/>
        <v>660</v>
      </c>
      <c r="E89" s="12">
        <v>330</v>
      </c>
      <c r="F89" s="12"/>
      <c r="G89" s="12"/>
      <c r="H89" s="12"/>
      <c r="I89" s="12"/>
      <c r="J89" s="61" t="s">
        <v>154</v>
      </c>
      <c r="K89" s="12"/>
      <c r="L89" s="12">
        <v>100</v>
      </c>
      <c r="M89" s="12"/>
      <c r="N89" s="12">
        <v>100</v>
      </c>
      <c r="O89" s="12"/>
      <c r="P89" s="12">
        <v>50</v>
      </c>
      <c r="Q89" s="12" t="s">
        <v>156</v>
      </c>
      <c r="R89" s="12"/>
      <c r="S89" s="12"/>
      <c r="T89" s="64" t="s">
        <v>154</v>
      </c>
      <c r="U89" s="64" t="s">
        <v>154</v>
      </c>
      <c r="V89" s="12"/>
      <c r="W89" s="12"/>
      <c r="X89" s="12"/>
      <c r="Y89" s="12"/>
      <c r="Z89" s="13"/>
    </row>
    <row r="90" spans="1:26" ht="23.25">
      <c r="A90" s="11" t="s">
        <v>113</v>
      </c>
      <c r="B90" s="12">
        <v>180</v>
      </c>
      <c r="C90" s="12">
        <v>5</v>
      </c>
      <c r="D90" s="12">
        <f t="shared" si="1"/>
        <v>900</v>
      </c>
      <c r="E90" s="12"/>
      <c r="F90" s="12"/>
      <c r="G90" s="12"/>
      <c r="H90" s="12"/>
      <c r="I90" s="12"/>
      <c r="J90" s="61" t="s">
        <v>154</v>
      </c>
      <c r="K90" s="12"/>
      <c r="L90" s="12">
        <v>360</v>
      </c>
      <c r="M90" s="12"/>
      <c r="N90" s="12">
        <v>360</v>
      </c>
      <c r="O90" s="12"/>
      <c r="P90" s="12">
        <v>180</v>
      </c>
      <c r="Q90" s="12" t="s">
        <v>156</v>
      </c>
      <c r="R90" s="12"/>
      <c r="S90" s="12"/>
      <c r="T90" s="64" t="s">
        <v>154</v>
      </c>
      <c r="U90" s="64" t="s">
        <v>154</v>
      </c>
      <c r="V90" s="12"/>
      <c r="W90" s="12"/>
      <c r="X90" s="12"/>
      <c r="Y90" s="12"/>
      <c r="Z90" s="13"/>
    </row>
    <row r="91" spans="1:26" ht="23.25">
      <c r="A91" s="11" t="s">
        <v>114</v>
      </c>
      <c r="B91" s="12">
        <v>240</v>
      </c>
      <c r="C91" s="12">
        <v>7</v>
      </c>
      <c r="D91" s="12">
        <f t="shared" si="1"/>
        <v>1680</v>
      </c>
      <c r="E91" s="12"/>
      <c r="F91" s="12"/>
      <c r="G91" s="12"/>
      <c r="H91" s="12"/>
      <c r="I91" s="12"/>
      <c r="J91" s="61" t="s">
        <v>154</v>
      </c>
      <c r="K91" s="12"/>
      <c r="L91" s="12">
        <v>480</v>
      </c>
      <c r="M91" s="12"/>
      <c r="N91" s="12">
        <v>480</v>
      </c>
      <c r="O91" s="12"/>
      <c r="P91" s="12">
        <v>240</v>
      </c>
      <c r="Q91" s="12" t="s">
        <v>156</v>
      </c>
      <c r="R91" s="12"/>
      <c r="S91" s="12"/>
      <c r="T91" s="64" t="s">
        <v>154</v>
      </c>
      <c r="U91" s="64" t="s">
        <v>154</v>
      </c>
      <c r="V91" s="12"/>
      <c r="W91" s="12"/>
      <c r="X91" s="12"/>
      <c r="Y91" s="12"/>
      <c r="Z91" s="13"/>
    </row>
    <row r="92" spans="1:26" ht="23.25">
      <c r="A92" s="11" t="s">
        <v>118</v>
      </c>
      <c r="B92" s="12">
        <v>115</v>
      </c>
      <c r="C92" s="12">
        <v>5</v>
      </c>
      <c r="D92" s="12">
        <f t="shared" si="1"/>
        <v>575</v>
      </c>
      <c r="E92" s="12"/>
      <c r="F92" s="12"/>
      <c r="G92" s="12"/>
      <c r="H92" s="12"/>
      <c r="I92" s="12"/>
      <c r="J92" s="61" t="s">
        <v>154</v>
      </c>
      <c r="K92" s="12"/>
      <c r="L92" s="12">
        <v>230</v>
      </c>
      <c r="M92" s="12"/>
      <c r="N92" s="12">
        <v>230</v>
      </c>
      <c r="O92" s="12"/>
      <c r="P92" s="12">
        <v>115</v>
      </c>
      <c r="Q92" s="12" t="s">
        <v>156</v>
      </c>
      <c r="R92" s="12"/>
      <c r="S92" s="12"/>
      <c r="T92" s="64" t="s">
        <v>154</v>
      </c>
      <c r="U92" s="64" t="s">
        <v>154</v>
      </c>
      <c r="V92" s="12"/>
      <c r="W92" s="12"/>
      <c r="X92" s="12"/>
      <c r="Y92" s="12"/>
      <c r="Z92" s="13"/>
    </row>
    <row r="93" spans="1:26" ht="23.25">
      <c r="A93" s="11" t="s">
        <v>119</v>
      </c>
      <c r="B93" s="12">
        <v>105</v>
      </c>
      <c r="C93" s="12">
        <v>6</v>
      </c>
      <c r="D93" s="12">
        <f t="shared" si="1"/>
        <v>630</v>
      </c>
      <c r="E93" s="12"/>
      <c r="F93" s="12"/>
      <c r="G93" s="12"/>
      <c r="H93" s="12"/>
      <c r="I93" s="12"/>
      <c r="J93" s="61" t="s">
        <v>154</v>
      </c>
      <c r="K93" s="12"/>
      <c r="L93" s="12">
        <v>210</v>
      </c>
      <c r="M93" s="12"/>
      <c r="N93" s="12">
        <v>210</v>
      </c>
      <c r="O93" s="12"/>
      <c r="P93" s="12">
        <v>105</v>
      </c>
      <c r="Q93" s="12" t="s">
        <v>156</v>
      </c>
      <c r="R93" s="12"/>
      <c r="S93" s="12"/>
      <c r="T93" s="64" t="s">
        <v>154</v>
      </c>
      <c r="U93" s="64" t="s">
        <v>154</v>
      </c>
      <c r="V93" s="12"/>
      <c r="W93" s="12"/>
      <c r="X93" s="12"/>
      <c r="Y93" s="12"/>
      <c r="Z93" s="13"/>
    </row>
    <row r="94" spans="1:26" ht="23.25">
      <c r="A94" s="11" t="s">
        <v>121</v>
      </c>
      <c r="B94" s="12">
        <v>60</v>
      </c>
      <c r="C94" s="12">
        <v>6</v>
      </c>
      <c r="D94" s="12">
        <f t="shared" si="1"/>
        <v>360</v>
      </c>
      <c r="E94" s="12">
        <v>360</v>
      </c>
      <c r="F94" s="12"/>
      <c r="G94" s="12"/>
      <c r="H94" s="12"/>
      <c r="I94" s="12"/>
      <c r="J94" s="61" t="s">
        <v>154</v>
      </c>
      <c r="K94" s="12"/>
      <c r="L94" s="12"/>
      <c r="M94" s="12"/>
      <c r="N94" s="12"/>
      <c r="O94" s="12"/>
      <c r="P94" s="12"/>
      <c r="Q94" s="12"/>
      <c r="R94" s="12"/>
      <c r="S94" s="12"/>
      <c r="T94" s="64" t="s">
        <v>154</v>
      </c>
      <c r="U94" s="64" t="s">
        <v>154</v>
      </c>
      <c r="V94" s="12"/>
      <c r="W94" s="12"/>
      <c r="X94" s="12"/>
      <c r="Y94" s="12"/>
      <c r="Z94" s="13"/>
    </row>
    <row r="95" spans="1:26" ht="23.25">
      <c r="A95" s="11" t="s">
        <v>122</v>
      </c>
      <c r="B95" s="12">
        <v>85</v>
      </c>
      <c r="C95" s="12">
        <v>5</v>
      </c>
      <c r="D95" s="12">
        <f t="shared" si="1"/>
        <v>425</v>
      </c>
      <c r="E95" s="12"/>
      <c r="F95" s="12"/>
      <c r="G95" s="12"/>
      <c r="H95" s="12"/>
      <c r="I95" s="12"/>
      <c r="J95" s="61" t="s">
        <v>154</v>
      </c>
      <c r="K95" s="12"/>
      <c r="L95" s="12">
        <v>170</v>
      </c>
      <c r="M95" s="12"/>
      <c r="N95" s="12">
        <v>170</v>
      </c>
      <c r="O95" s="12"/>
      <c r="P95" s="12">
        <v>85</v>
      </c>
      <c r="Q95" s="12" t="s">
        <v>156</v>
      </c>
      <c r="R95" s="12"/>
      <c r="S95" s="12"/>
      <c r="T95" s="64" t="s">
        <v>154</v>
      </c>
      <c r="U95" s="64" t="s">
        <v>154</v>
      </c>
      <c r="V95" s="12"/>
      <c r="W95" s="12"/>
      <c r="X95" s="12"/>
      <c r="Y95" s="12"/>
      <c r="Z95" s="13"/>
    </row>
    <row r="96" spans="1:26" ht="23.25">
      <c r="A96" s="11" t="s">
        <v>123</v>
      </c>
      <c r="B96" s="12">
        <v>90</v>
      </c>
      <c r="C96" s="12">
        <v>5</v>
      </c>
      <c r="D96" s="12">
        <f t="shared" si="1"/>
        <v>450</v>
      </c>
      <c r="E96" s="12"/>
      <c r="F96" s="12"/>
      <c r="G96" s="12"/>
      <c r="H96" s="12"/>
      <c r="I96" s="12"/>
      <c r="J96" s="61" t="s">
        <v>154</v>
      </c>
      <c r="K96" s="12"/>
      <c r="L96" s="12">
        <v>180</v>
      </c>
      <c r="M96" s="12"/>
      <c r="N96" s="12">
        <v>180</v>
      </c>
      <c r="O96" s="12"/>
      <c r="P96" s="12">
        <v>90</v>
      </c>
      <c r="Q96" s="12" t="s">
        <v>156</v>
      </c>
      <c r="R96" s="12"/>
      <c r="S96" s="12"/>
      <c r="T96" s="64" t="s">
        <v>154</v>
      </c>
      <c r="U96" s="64" t="s">
        <v>154</v>
      </c>
      <c r="V96" s="12"/>
      <c r="W96" s="12"/>
      <c r="X96" s="12"/>
      <c r="Y96" s="12"/>
      <c r="Z96" s="13"/>
    </row>
    <row r="97" spans="1:26" ht="23.25">
      <c r="A97" s="11" t="s">
        <v>124</v>
      </c>
      <c r="B97" s="12">
        <v>85</v>
      </c>
      <c r="C97" s="12">
        <v>6</v>
      </c>
      <c r="D97" s="12">
        <f t="shared" si="1"/>
        <v>510</v>
      </c>
      <c r="E97" s="12">
        <v>510</v>
      </c>
      <c r="F97" s="12"/>
      <c r="G97" s="12"/>
      <c r="H97" s="12"/>
      <c r="I97" s="12"/>
      <c r="J97" s="61" t="s">
        <v>154</v>
      </c>
      <c r="K97" s="12"/>
      <c r="L97" s="12"/>
      <c r="M97" s="12"/>
      <c r="N97" s="12"/>
      <c r="O97" s="12"/>
      <c r="P97" s="12"/>
      <c r="Q97" s="12"/>
      <c r="R97" s="12"/>
      <c r="S97" s="12"/>
      <c r="T97" s="64" t="s">
        <v>154</v>
      </c>
      <c r="U97" s="64" t="s">
        <v>154</v>
      </c>
      <c r="V97" s="12"/>
      <c r="W97" s="12"/>
      <c r="X97" s="12"/>
      <c r="Y97" s="12"/>
      <c r="Z97" s="13"/>
    </row>
    <row r="98" spans="1:26" ht="23.25">
      <c r="A98" s="11" t="s">
        <v>125</v>
      </c>
      <c r="B98" s="12">
        <v>50</v>
      </c>
      <c r="C98" s="12">
        <v>5</v>
      </c>
      <c r="D98" s="12">
        <f t="shared" si="1"/>
        <v>250</v>
      </c>
      <c r="E98" s="12"/>
      <c r="F98" s="12"/>
      <c r="G98" s="12"/>
      <c r="H98" s="12"/>
      <c r="I98" s="12"/>
      <c r="J98" s="61" t="s">
        <v>154</v>
      </c>
      <c r="K98" s="12"/>
      <c r="L98" s="12">
        <v>100</v>
      </c>
      <c r="M98" s="12"/>
      <c r="N98" s="12">
        <v>100</v>
      </c>
      <c r="O98" s="12"/>
      <c r="P98" s="12">
        <v>50</v>
      </c>
      <c r="Q98" s="12" t="s">
        <v>156</v>
      </c>
      <c r="R98" s="12"/>
      <c r="S98" s="12"/>
      <c r="T98" s="64" t="s">
        <v>154</v>
      </c>
      <c r="U98" s="64" t="s">
        <v>154</v>
      </c>
      <c r="V98" s="12"/>
      <c r="W98" s="12"/>
      <c r="X98" s="12"/>
      <c r="Y98" s="12"/>
      <c r="Z98" s="13"/>
    </row>
    <row r="99" spans="1:26" ht="23.25">
      <c r="A99" s="11" t="s">
        <v>126</v>
      </c>
      <c r="B99" s="12">
        <v>170</v>
      </c>
      <c r="C99" s="12">
        <v>5</v>
      </c>
      <c r="D99" s="12">
        <f t="shared" si="1"/>
        <v>850</v>
      </c>
      <c r="E99" s="12"/>
      <c r="F99" s="12"/>
      <c r="G99" s="12"/>
      <c r="H99" s="12"/>
      <c r="I99" s="12"/>
      <c r="J99" s="61" t="s">
        <v>154</v>
      </c>
      <c r="K99" s="12"/>
      <c r="L99" s="2">
        <v>340</v>
      </c>
      <c r="M99" s="2"/>
      <c r="N99" s="2">
        <v>340</v>
      </c>
      <c r="O99" s="2"/>
      <c r="P99" s="2">
        <v>170</v>
      </c>
      <c r="Q99" s="12" t="s">
        <v>156</v>
      </c>
      <c r="R99" s="12"/>
      <c r="S99" s="12"/>
      <c r="T99" s="64" t="s">
        <v>154</v>
      </c>
      <c r="U99" s="64" t="s">
        <v>154</v>
      </c>
      <c r="V99" s="12"/>
      <c r="W99" s="12"/>
      <c r="X99" s="12"/>
      <c r="Y99" s="12"/>
      <c r="Z99" s="13"/>
    </row>
    <row r="100" spans="1:26" ht="23.25">
      <c r="A100" s="11" t="s">
        <v>127</v>
      </c>
      <c r="B100" s="12">
        <v>210</v>
      </c>
      <c r="C100" s="12">
        <v>6</v>
      </c>
      <c r="D100" s="12">
        <f t="shared" si="1"/>
        <v>1260</v>
      </c>
      <c r="E100" s="12"/>
      <c r="F100" s="12"/>
      <c r="G100" s="12"/>
      <c r="H100" s="12"/>
      <c r="I100" s="12"/>
      <c r="J100" s="61" t="s">
        <v>154</v>
      </c>
      <c r="K100" s="12"/>
      <c r="L100" s="12">
        <v>420</v>
      </c>
      <c r="M100" s="12"/>
      <c r="N100" s="12">
        <v>420</v>
      </c>
      <c r="O100" s="12"/>
      <c r="P100" s="12">
        <v>210</v>
      </c>
      <c r="Q100" s="12" t="s">
        <v>156</v>
      </c>
      <c r="R100" s="12"/>
      <c r="S100" s="12"/>
      <c r="T100" s="64" t="s">
        <v>154</v>
      </c>
      <c r="U100" s="64" t="s">
        <v>154</v>
      </c>
      <c r="V100" s="12"/>
      <c r="W100" s="12"/>
      <c r="X100" s="12"/>
      <c r="Y100" s="12"/>
      <c r="Z100" s="13"/>
    </row>
    <row r="101" spans="1:26" ht="23.25">
      <c r="A101" s="11" t="s">
        <v>128</v>
      </c>
      <c r="B101" s="12">
        <v>200</v>
      </c>
      <c r="C101" s="12">
        <v>6</v>
      </c>
      <c r="D101" s="12">
        <f t="shared" si="1"/>
        <v>1200</v>
      </c>
      <c r="E101" s="12"/>
      <c r="F101" s="12"/>
      <c r="G101" s="12"/>
      <c r="H101" s="12"/>
      <c r="I101" s="12"/>
      <c r="J101" s="61" t="s">
        <v>154</v>
      </c>
      <c r="K101" s="12"/>
      <c r="L101" s="12">
        <v>400</v>
      </c>
      <c r="M101" s="12"/>
      <c r="N101" s="12">
        <v>400</v>
      </c>
      <c r="O101" s="12"/>
      <c r="P101" s="12">
        <v>200</v>
      </c>
      <c r="Q101" s="12" t="s">
        <v>156</v>
      </c>
      <c r="R101" s="12"/>
      <c r="S101" s="12"/>
      <c r="T101" s="64" t="s">
        <v>154</v>
      </c>
      <c r="U101" s="64" t="s">
        <v>154</v>
      </c>
      <c r="V101" s="12"/>
      <c r="W101" s="12"/>
      <c r="X101" s="12"/>
      <c r="Y101" s="12"/>
      <c r="Z101" s="13"/>
    </row>
    <row r="102" spans="1:26" ht="23.25">
      <c r="A102" s="11" t="s">
        <v>129</v>
      </c>
      <c r="B102" s="12">
        <v>200</v>
      </c>
      <c r="C102" s="12">
        <v>6</v>
      </c>
      <c r="D102" s="12">
        <f t="shared" si="1"/>
        <v>1200</v>
      </c>
      <c r="E102" s="12"/>
      <c r="F102" s="12"/>
      <c r="G102" s="12"/>
      <c r="H102" s="12"/>
      <c r="I102" s="12"/>
      <c r="J102" s="61" t="s">
        <v>154</v>
      </c>
      <c r="K102" s="12"/>
      <c r="L102" s="12">
        <v>400</v>
      </c>
      <c r="M102" s="12"/>
      <c r="N102" s="12">
        <v>400</v>
      </c>
      <c r="O102" s="12"/>
      <c r="P102" s="12">
        <v>200</v>
      </c>
      <c r="Q102" s="12" t="s">
        <v>156</v>
      </c>
      <c r="R102" s="12"/>
      <c r="S102" s="12"/>
      <c r="T102" s="64" t="s">
        <v>154</v>
      </c>
      <c r="U102" s="64" t="s">
        <v>154</v>
      </c>
      <c r="V102" s="12"/>
      <c r="W102" s="12"/>
      <c r="X102" s="12"/>
      <c r="Y102" s="12"/>
      <c r="Z102" s="13"/>
    </row>
    <row r="103" spans="1:26" ht="23.25">
      <c r="A103" s="11" t="s">
        <v>130</v>
      </c>
      <c r="B103" s="12">
        <v>140</v>
      </c>
      <c r="C103" s="12">
        <v>5</v>
      </c>
      <c r="D103" s="12">
        <f t="shared" si="1"/>
        <v>700</v>
      </c>
      <c r="E103" s="12"/>
      <c r="F103" s="12"/>
      <c r="G103" s="12"/>
      <c r="H103" s="12"/>
      <c r="I103" s="12"/>
      <c r="J103" s="61" t="s">
        <v>154</v>
      </c>
      <c r="K103" s="12"/>
      <c r="L103" s="12">
        <v>280</v>
      </c>
      <c r="M103" s="12"/>
      <c r="N103" s="12">
        <v>280</v>
      </c>
      <c r="O103" s="12"/>
      <c r="P103" s="12">
        <v>140</v>
      </c>
      <c r="Q103" s="12" t="s">
        <v>156</v>
      </c>
      <c r="R103" s="12"/>
      <c r="S103" s="12"/>
      <c r="T103" s="64" t="s">
        <v>154</v>
      </c>
      <c r="U103" s="64" t="s">
        <v>154</v>
      </c>
      <c r="V103" s="12"/>
      <c r="W103" s="12"/>
      <c r="X103" s="12"/>
      <c r="Y103" s="12"/>
      <c r="Z103" s="13"/>
    </row>
    <row r="104" spans="1:26" ht="23.25">
      <c r="A104" s="11" t="s">
        <v>131</v>
      </c>
      <c r="B104" s="12">
        <v>258</v>
      </c>
      <c r="C104" s="12">
        <v>7</v>
      </c>
      <c r="D104" s="12">
        <f t="shared" si="1"/>
        <v>1806</v>
      </c>
      <c r="E104" s="12"/>
      <c r="F104" s="12"/>
      <c r="G104" s="12"/>
      <c r="H104" s="12"/>
      <c r="I104" s="12"/>
      <c r="J104" s="61" t="s">
        <v>154</v>
      </c>
      <c r="K104" s="12"/>
      <c r="L104" s="12">
        <v>610</v>
      </c>
      <c r="M104" s="12"/>
      <c r="N104" s="12">
        <v>610</v>
      </c>
      <c r="O104" s="12"/>
      <c r="P104" s="12">
        <v>305</v>
      </c>
      <c r="Q104" s="12" t="s">
        <v>156</v>
      </c>
      <c r="R104" s="12"/>
      <c r="S104" s="12"/>
      <c r="T104" s="64" t="s">
        <v>154</v>
      </c>
      <c r="U104" s="64" t="s">
        <v>154</v>
      </c>
      <c r="V104" s="12"/>
      <c r="W104" s="12"/>
      <c r="X104" s="12"/>
      <c r="Y104" s="12"/>
      <c r="Z104" s="13"/>
    </row>
    <row r="105" spans="1:26" ht="23.25">
      <c r="A105" s="11" t="s">
        <v>132</v>
      </c>
      <c r="B105" s="12">
        <v>120</v>
      </c>
      <c r="C105" s="12">
        <v>5</v>
      </c>
      <c r="D105" s="12">
        <f t="shared" si="1"/>
        <v>600</v>
      </c>
      <c r="E105" s="12"/>
      <c r="F105" s="12"/>
      <c r="G105" s="12"/>
      <c r="H105" s="12"/>
      <c r="I105" s="12"/>
      <c r="J105" s="61" t="s">
        <v>154</v>
      </c>
      <c r="K105" s="12"/>
      <c r="L105" s="12">
        <v>240</v>
      </c>
      <c r="M105" s="12"/>
      <c r="N105" s="12">
        <v>240</v>
      </c>
      <c r="O105" s="12"/>
      <c r="P105" s="12">
        <v>120</v>
      </c>
      <c r="Q105" s="12" t="s">
        <v>156</v>
      </c>
      <c r="R105" s="12"/>
      <c r="S105" s="12"/>
      <c r="T105" s="64" t="s">
        <v>154</v>
      </c>
      <c r="U105" s="64" t="s">
        <v>154</v>
      </c>
      <c r="V105" s="12"/>
      <c r="W105" s="12"/>
      <c r="X105" s="12"/>
      <c r="Y105" s="12"/>
      <c r="Z105" s="13"/>
    </row>
    <row r="106" spans="1:26" ht="23.25">
      <c r="A106" s="11" t="s">
        <v>133</v>
      </c>
      <c r="B106" s="12">
        <v>165</v>
      </c>
      <c r="C106" s="12">
        <v>5</v>
      </c>
      <c r="D106" s="12">
        <f t="shared" si="1"/>
        <v>825</v>
      </c>
      <c r="E106" s="12"/>
      <c r="F106" s="12"/>
      <c r="G106" s="12"/>
      <c r="H106" s="12"/>
      <c r="I106" s="12"/>
      <c r="J106" s="61" t="s">
        <v>154</v>
      </c>
      <c r="K106" s="12"/>
      <c r="L106" s="12">
        <v>330</v>
      </c>
      <c r="M106" s="12"/>
      <c r="N106" s="12">
        <v>330</v>
      </c>
      <c r="O106" s="12"/>
      <c r="P106" s="12">
        <v>165</v>
      </c>
      <c r="Q106" s="12" t="s">
        <v>156</v>
      </c>
      <c r="R106" s="12"/>
      <c r="S106" s="12"/>
      <c r="T106" s="64" t="s">
        <v>154</v>
      </c>
      <c r="U106" s="64" t="s">
        <v>154</v>
      </c>
      <c r="V106" s="12"/>
      <c r="W106" s="12"/>
      <c r="X106" s="12"/>
      <c r="Y106" s="12"/>
      <c r="Z106" s="13"/>
    </row>
    <row r="107" spans="1:26" ht="23.25">
      <c r="A107" s="11" t="s">
        <v>134</v>
      </c>
      <c r="B107" s="12">
        <v>470</v>
      </c>
      <c r="C107" s="12">
        <v>6</v>
      </c>
      <c r="D107" s="12">
        <f t="shared" si="1"/>
        <v>2820</v>
      </c>
      <c r="E107" s="12"/>
      <c r="F107" s="12"/>
      <c r="G107" s="12"/>
      <c r="H107" s="12"/>
      <c r="I107" s="12"/>
      <c r="J107" s="61" t="s">
        <v>154</v>
      </c>
      <c r="K107" s="12"/>
      <c r="L107" s="12">
        <v>940</v>
      </c>
      <c r="M107" s="12"/>
      <c r="N107" s="12">
        <v>940</v>
      </c>
      <c r="O107" s="12"/>
      <c r="P107" s="12">
        <v>470</v>
      </c>
      <c r="Q107" s="12" t="s">
        <v>156</v>
      </c>
      <c r="R107" s="12"/>
      <c r="S107" s="12"/>
      <c r="T107" s="64" t="s">
        <v>154</v>
      </c>
      <c r="U107" s="64" t="s">
        <v>154</v>
      </c>
      <c r="V107" s="12"/>
      <c r="W107" s="12"/>
      <c r="X107" s="12"/>
      <c r="Y107" s="12"/>
      <c r="Z107" s="13"/>
    </row>
    <row r="108" spans="1:26" ht="23.25">
      <c r="A108" s="11" t="s">
        <v>135</v>
      </c>
      <c r="B108" s="12">
        <v>390</v>
      </c>
      <c r="C108" s="12">
        <v>6</v>
      </c>
      <c r="D108" s="12">
        <f t="shared" si="1"/>
        <v>2340</v>
      </c>
      <c r="E108" s="12"/>
      <c r="F108" s="12"/>
      <c r="G108" s="12"/>
      <c r="H108" s="12"/>
      <c r="I108" s="12"/>
      <c r="J108" s="61" t="s">
        <v>154</v>
      </c>
      <c r="K108" s="12"/>
      <c r="L108" s="12">
        <v>780</v>
      </c>
      <c r="M108" s="12"/>
      <c r="N108" s="12">
        <v>780</v>
      </c>
      <c r="O108" s="12"/>
      <c r="P108" s="12">
        <v>390</v>
      </c>
      <c r="Q108" s="12" t="s">
        <v>156</v>
      </c>
      <c r="R108" s="12"/>
      <c r="S108" s="12"/>
      <c r="T108" s="64" t="s">
        <v>154</v>
      </c>
      <c r="U108" s="64" t="s">
        <v>154</v>
      </c>
      <c r="V108" s="12"/>
      <c r="W108" s="12"/>
      <c r="X108" s="12"/>
      <c r="Y108" s="12"/>
      <c r="Z108" s="13"/>
    </row>
    <row r="109" spans="1:26" ht="23.25">
      <c r="A109" s="11" t="s">
        <v>136</v>
      </c>
      <c r="B109" s="12">
        <v>380</v>
      </c>
      <c r="C109" s="12">
        <v>7</v>
      </c>
      <c r="D109" s="12">
        <f t="shared" si="1"/>
        <v>2660</v>
      </c>
      <c r="E109" s="12"/>
      <c r="F109" s="12"/>
      <c r="G109" s="12"/>
      <c r="H109" s="12"/>
      <c r="I109" s="12"/>
      <c r="J109" s="61" t="s">
        <v>154</v>
      </c>
      <c r="K109" s="12"/>
      <c r="L109" s="12">
        <v>760</v>
      </c>
      <c r="M109" s="12"/>
      <c r="N109" s="12">
        <v>760</v>
      </c>
      <c r="O109" s="12"/>
      <c r="P109" s="12">
        <v>380</v>
      </c>
      <c r="Q109" s="12" t="s">
        <v>156</v>
      </c>
      <c r="R109" s="12"/>
      <c r="S109" s="12"/>
      <c r="T109" s="64" t="s">
        <v>154</v>
      </c>
      <c r="U109" s="64" t="s">
        <v>154</v>
      </c>
      <c r="V109" s="12"/>
      <c r="W109" s="12"/>
      <c r="X109" s="12"/>
      <c r="Y109" s="12"/>
      <c r="Z109" s="13"/>
    </row>
    <row r="110" spans="1:26" ht="23.25">
      <c r="A110" s="11" t="s">
        <v>137</v>
      </c>
      <c r="B110" s="12">
        <v>70</v>
      </c>
      <c r="C110" s="12">
        <v>6</v>
      </c>
      <c r="D110" s="12">
        <f t="shared" si="1"/>
        <v>420</v>
      </c>
      <c r="E110" s="12">
        <v>420</v>
      </c>
      <c r="F110" s="12"/>
      <c r="G110" s="12"/>
      <c r="H110" s="12"/>
      <c r="I110" s="12"/>
      <c r="J110" s="61" t="s">
        <v>154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64" t="s">
        <v>154</v>
      </c>
      <c r="U110" s="64" t="s">
        <v>154</v>
      </c>
      <c r="V110" s="12"/>
      <c r="W110" s="12"/>
      <c r="X110" s="12"/>
      <c r="Y110" s="12"/>
      <c r="Z110" s="13"/>
    </row>
    <row r="111" spans="1:26" ht="23.25">
      <c r="A111" s="11" t="s">
        <v>138</v>
      </c>
      <c r="B111" s="12">
        <v>90</v>
      </c>
      <c r="C111" s="12">
        <v>6</v>
      </c>
      <c r="D111" s="12">
        <f t="shared" si="1"/>
        <v>540</v>
      </c>
      <c r="E111" s="12"/>
      <c r="F111" s="12"/>
      <c r="G111" s="12"/>
      <c r="H111" s="12"/>
      <c r="I111" s="12"/>
      <c r="J111" s="61" t="s">
        <v>154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64" t="s">
        <v>154</v>
      </c>
      <c r="U111" s="64" t="s">
        <v>154</v>
      </c>
      <c r="V111" s="12"/>
      <c r="W111" s="12"/>
      <c r="X111" s="12"/>
      <c r="Y111" s="12"/>
      <c r="Z111" s="13"/>
    </row>
    <row r="112" spans="1:26" ht="23.25">
      <c r="A112" s="11" t="s">
        <v>140</v>
      </c>
      <c r="B112" s="12">
        <v>140</v>
      </c>
      <c r="C112" s="12">
        <v>6</v>
      </c>
      <c r="D112" s="12">
        <f t="shared" si="1"/>
        <v>840</v>
      </c>
      <c r="E112" s="12"/>
      <c r="F112" s="12"/>
      <c r="G112" s="12"/>
      <c r="H112" s="12"/>
      <c r="I112" s="12"/>
      <c r="J112" s="61" t="s">
        <v>154</v>
      </c>
      <c r="K112" s="12"/>
      <c r="L112" s="12">
        <v>280</v>
      </c>
      <c r="M112" s="12"/>
      <c r="N112" s="12">
        <v>280</v>
      </c>
      <c r="O112" s="12"/>
      <c r="P112" s="12">
        <v>140</v>
      </c>
      <c r="Q112" s="12" t="s">
        <v>156</v>
      </c>
      <c r="R112" s="12"/>
      <c r="S112" s="12"/>
      <c r="T112" s="64" t="s">
        <v>154</v>
      </c>
      <c r="U112" s="64" t="s">
        <v>154</v>
      </c>
      <c r="V112" s="12"/>
      <c r="W112" s="12"/>
      <c r="X112" s="12"/>
      <c r="Y112" s="12"/>
      <c r="Z112" s="13"/>
    </row>
    <row r="113" spans="1:26" ht="23.25">
      <c r="A113" s="11" t="s">
        <v>141</v>
      </c>
      <c r="B113" s="12">
        <v>80</v>
      </c>
      <c r="C113" s="12">
        <v>6</v>
      </c>
      <c r="D113" s="12">
        <f t="shared" si="1"/>
        <v>480</v>
      </c>
      <c r="E113" s="12"/>
      <c r="F113" s="12"/>
      <c r="G113" s="12"/>
      <c r="H113" s="12"/>
      <c r="I113" s="12"/>
      <c r="J113" s="61" t="s">
        <v>154</v>
      </c>
      <c r="K113" s="12"/>
      <c r="L113" s="12">
        <v>160</v>
      </c>
      <c r="M113" s="12"/>
      <c r="N113" s="12">
        <v>160</v>
      </c>
      <c r="O113" s="12"/>
      <c r="P113" s="12">
        <v>80</v>
      </c>
      <c r="Q113" s="12" t="s">
        <v>156</v>
      </c>
      <c r="R113" s="12"/>
      <c r="S113" s="12"/>
      <c r="T113" s="64" t="s">
        <v>154</v>
      </c>
      <c r="U113" s="64" t="s">
        <v>154</v>
      </c>
      <c r="V113" s="12"/>
      <c r="W113" s="12"/>
      <c r="X113" s="12"/>
      <c r="Y113" s="12"/>
      <c r="Z113" s="13"/>
    </row>
    <row r="114" spans="1:26" ht="23.25">
      <c r="A114" s="11" t="s">
        <v>143</v>
      </c>
      <c r="B114" s="12">
        <v>60</v>
      </c>
      <c r="C114" s="12">
        <v>6</v>
      </c>
      <c r="D114" s="12">
        <f t="shared" si="1"/>
        <v>360</v>
      </c>
      <c r="E114" s="12"/>
      <c r="F114" s="12"/>
      <c r="G114" s="12"/>
      <c r="H114" s="12"/>
      <c r="I114" s="12"/>
      <c r="J114" s="61" t="s">
        <v>154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64" t="s">
        <v>154</v>
      </c>
      <c r="U114" s="64" t="s">
        <v>154</v>
      </c>
      <c r="V114" s="12"/>
      <c r="W114" s="12"/>
      <c r="X114" s="12"/>
      <c r="Y114" s="12"/>
      <c r="Z114" s="13"/>
    </row>
    <row r="115" spans="1:26" ht="23.25">
      <c r="A115" s="11" t="s">
        <v>144</v>
      </c>
      <c r="B115" s="12">
        <v>90</v>
      </c>
      <c r="C115" s="12">
        <v>6</v>
      </c>
      <c r="D115" s="12">
        <f t="shared" si="1"/>
        <v>540</v>
      </c>
      <c r="E115" s="12"/>
      <c r="F115" s="12"/>
      <c r="G115" s="12"/>
      <c r="H115" s="12"/>
      <c r="I115" s="12"/>
      <c r="J115" s="61" t="s">
        <v>154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64" t="s">
        <v>154</v>
      </c>
      <c r="U115" s="64" t="s">
        <v>154</v>
      </c>
      <c r="V115" s="12"/>
      <c r="W115" s="12"/>
      <c r="X115" s="12"/>
      <c r="Y115" s="12"/>
      <c r="Z115" s="13"/>
    </row>
    <row r="116" spans="1:26" ht="24" thickBot="1">
      <c r="A116" s="11" t="s">
        <v>146</v>
      </c>
      <c r="B116" s="12">
        <v>145</v>
      </c>
      <c r="C116" s="12">
        <v>6</v>
      </c>
      <c r="D116" s="12">
        <f t="shared" si="1"/>
        <v>870</v>
      </c>
      <c r="E116" s="12">
        <v>50</v>
      </c>
      <c r="F116" s="12"/>
      <c r="G116" s="12"/>
      <c r="H116" s="12"/>
      <c r="I116" s="12"/>
      <c r="J116" s="61" t="s">
        <v>154</v>
      </c>
      <c r="K116" s="12"/>
      <c r="L116" s="12">
        <v>290</v>
      </c>
      <c r="M116" s="12"/>
      <c r="N116" s="12">
        <v>290</v>
      </c>
      <c r="O116" s="12"/>
      <c r="P116" s="12">
        <v>145</v>
      </c>
      <c r="Q116" s="12" t="s">
        <v>156</v>
      </c>
      <c r="R116" s="12"/>
      <c r="S116" s="12"/>
      <c r="T116" s="64" t="s">
        <v>154</v>
      </c>
      <c r="U116" s="64" t="s">
        <v>154</v>
      </c>
      <c r="V116" s="12"/>
      <c r="W116" s="12"/>
      <c r="X116" s="12"/>
      <c r="Y116" s="12"/>
      <c r="Z116" s="13"/>
    </row>
    <row r="117" spans="1:26" ht="23.25">
      <c r="A117" s="11" t="s">
        <v>182</v>
      </c>
      <c r="B117" s="12">
        <v>62</v>
      </c>
      <c r="C117" s="12">
        <v>4.5</v>
      </c>
      <c r="D117" s="12">
        <f t="shared" si="1"/>
        <v>279</v>
      </c>
      <c r="E117" s="12"/>
      <c r="F117" s="12"/>
      <c r="G117" s="12"/>
      <c r="H117" s="12"/>
      <c r="I117" s="12"/>
      <c r="J117" s="71" t="s">
        <v>171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64"/>
      <c r="U117" s="64"/>
      <c r="V117" s="12"/>
      <c r="W117" s="12"/>
      <c r="X117" s="12"/>
      <c r="Y117" s="12"/>
      <c r="Z117" s="13"/>
    </row>
    <row r="118" spans="1:26" ht="24" thickBot="1">
      <c r="A118" s="11" t="s">
        <v>153</v>
      </c>
      <c r="B118" s="12">
        <v>360</v>
      </c>
      <c r="C118" s="12">
        <v>6</v>
      </c>
      <c r="D118" s="12">
        <f t="shared" si="1"/>
        <v>2160</v>
      </c>
      <c r="E118" s="12">
        <v>60</v>
      </c>
      <c r="F118" s="12"/>
      <c r="G118" s="12"/>
      <c r="H118" s="12"/>
      <c r="I118" s="12"/>
      <c r="J118" s="61" t="s">
        <v>154</v>
      </c>
      <c r="K118" s="12"/>
      <c r="L118" s="12">
        <v>720</v>
      </c>
      <c r="M118" s="12"/>
      <c r="N118" s="12">
        <v>720</v>
      </c>
      <c r="O118" s="12"/>
      <c r="P118" s="12">
        <v>360</v>
      </c>
      <c r="Q118" s="12" t="s">
        <v>156</v>
      </c>
      <c r="R118" s="12"/>
      <c r="S118" s="12"/>
      <c r="T118" s="64" t="s">
        <v>154</v>
      </c>
      <c r="U118" s="64" t="s">
        <v>154</v>
      </c>
      <c r="V118" s="12"/>
      <c r="W118" s="12"/>
      <c r="X118" s="12"/>
      <c r="Y118" s="12"/>
      <c r="Z118" s="13"/>
    </row>
    <row r="119" spans="1:26" ht="24" thickBot="1">
      <c r="A119" s="68" t="s">
        <v>170</v>
      </c>
      <c r="B119" s="69">
        <v>72</v>
      </c>
      <c r="C119" s="69">
        <v>5</v>
      </c>
      <c r="D119" s="12">
        <f t="shared" si="1"/>
        <v>360</v>
      </c>
      <c r="E119" s="69"/>
      <c r="F119" s="69"/>
      <c r="G119" s="69"/>
      <c r="H119" s="70"/>
      <c r="I119" s="69"/>
      <c r="J119" s="71" t="s">
        <v>171</v>
      </c>
      <c r="K119" s="69"/>
      <c r="L119" s="69">
        <f t="shared" ref="L119:L144" si="2">AVERAGE(B119*2)</f>
        <v>144</v>
      </c>
      <c r="M119" s="69"/>
      <c r="N119" s="69">
        <f t="shared" ref="N119:N144" si="3">B119*2</f>
        <v>144</v>
      </c>
      <c r="O119" s="69"/>
      <c r="P119" s="69"/>
      <c r="Q119" s="69"/>
      <c r="R119" s="69"/>
      <c r="S119" s="69"/>
      <c r="T119" s="69"/>
      <c r="U119" s="72" t="s">
        <v>171</v>
      </c>
      <c r="V119" s="69"/>
      <c r="W119" s="69"/>
      <c r="X119" s="69"/>
      <c r="Y119" s="69"/>
      <c r="Z119" s="69"/>
    </row>
    <row r="120" spans="1:26" ht="24" thickBot="1">
      <c r="A120" s="68" t="s">
        <v>170</v>
      </c>
      <c r="B120" s="69">
        <v>60</v>
      </c>
      <c r="C120" s="69">
        <v>6</v>
      </c>
      <c r="D120" s="12">
        <f t="shared" si="1"/>
        <v>360</v>
      </c>
      <c r="E120" s="69"/>
      <c r="F120" s="69"/>
      <c r="G120" s="69"/>
      <c r="H120" s="70"/>
      <c r="I120" s="69"/>
      <c r="J120" s="71" t="s">
        <v>171</v>
      </c>
      <c r="K120" s="69"/>
      <c r="L120" s="69">
        <f t="shared" si="2"/>
        <v>120</v>
      </c>
      <c r="M120" s="69"/>
      <c r="N120" s="69">
        <f t="shared" si="3"/>
        <v>120</v>
      </c>
      <c r="O120" s="69"/>
      <c r="P120" s="69"/>
      <c r="Q120" s="69"/>
      <c r="R120" s="69"/>
      <c r="S120" s="69"/>
      <c r="T120" s="69"/>
      <c r="U120" s="72" t="s">
        <v>171</v>
      </c>
      <c r="V120" s="69"/>
      <c r="W120" s="69"/>
      <c r="X120" s="69"/>
      <c r="Y120" s="69"/>
      <c r="Z120" s="69"/>
    </row>
    <row r="121" spans="1:26" ht="24" thickBot="1">
      <c r="A121" s="68" t="s">
        <v>172</v>
      </c>
      <c r="B121" s="69">
        <v>321</v>
      </c>
      <c r="C121" s="69">
        <v>4</v>
      </c>
      <c r="D121" s="12">
        <f t="shared" si="1"/>
        <v>1284</v>
      </c>
      <c r="E121" s="69"/>
      <c r="F121" s="69"/>
      <c r="G121" s="69"/>
      <c r="H121" s="70"/>
      <c r="I121" s="69"/>
      <c r="J121" s="71" t="s">
        <v>171</v>
      </c>
      <c r="K121" s="69"/>
      <c r="L121" s="69">
        <f t="shared" si="2"/>
        <v>642</v>
      </c>
      <c r="M121" s="69"/>
      <c r="N121" s="69">
        <f t="shared" si="3"/>
        <v>642</v>
      </c>
      <c r="O121" s="69"/>
      <c r="P121" s="69"/>
      <c r="Q121" s="69"/>
      <c r="R121" s="69"/>
      <c r="S121" s="69"/>
      <c r="T121" s="69"/>
      <c r="U121" s="72" t="s">
        <v>171</v>
      </c>
      <c r="V121" s="69"/>
      <c r="W121" s="69"/>
      <c r="X121" s="69"/>
      <c r="Y121" s="69"/>
      <c r="Z121" s="69"/>
    </row>
    <row r="122" spans="1:26" ht="24" thickBot="1">
      <c r="A122" s="68" t="s">
        <v>172</v>
      </c>
      <c r="B122" s="69">
        <v>25</v>
      </c>
      <c r="C122" s="69">
        <v>4</v>
      </c>
      <c r="D122" s="12">
        <f t="shared" si="1"/>
        <v>100</v>
      </c>
      <c r="E122" s="69"/>
      <c r="F122" s="69"/>
      <c r="G122" s="69"/>
      <c r="H122" s="70"/>
      <c r="I122" s="69"/>
      <c r="J122" s="71" t="s">
        <v>171</v>
      </c>
      <c r="K122" s="69"/>
      <c r="L122" s="69">
        <f t="shared" si="2"/>
        <v>50</v>
      </c>
      <c r="M122" s="69"/>
      <c r="N122" s="69">
        <f t="shared" si="3"/>
        <v>50</v>
      </c>
      <c r="O122" s="69"/>
      <c r="P122" s="69"/>
      <c r="Q122" s="69"/>
      <c r="R122" s="69"/>
      <c r="S122" s="69"/>
      <c r="T122" s="69"/>
      <c r="U122" s="72" t="s">
        <v>171</v>
      </c>
      <c r="V122" s="69"/>
      <c r="W122" s="69"/>
      <c r="X122" s="69"/>
      <c r="Y122" s="69"/>
      <c r="Z122" s="69"/>
    </row>
    <row r="123" spans="1:26" ht="24" thickBot="1">
      <c r="A123" s="68" t="s">
        <v>172</v>
      </c>
      <c r="B123" s="69">
        <v>21</v>
      </c>
      <c r="C123" s="69">
        <v>4</v>
      </c>
      <c r="D123" s="12">
        <f t="shared" si="1"/>
        <v>84</v>
      </c>
      <c r="E123" s="69"/>
      <c r="F123" s="69"/>
      <c r="G123" s="69"/>
      <c r="H123" s="70"/>
      <c r="I123" s="69"/>
      <c r="J123" s="71" t="s">
        <v>171</v>
      </c>
      <c r="K123" s="69"/>
      <c r="L123" s="69">
        <f t="shared" si="2"/>
        <v>42</v>
      </c>
      <c r="M123" s="69"/>
      <c r="N123" s="69">
        <f t="shared" si="3"/>
        <v>42</v>
      </c>
      <c r="O123" s="69"/>
      <c r="P123" s="69"/>
      <c r="Q123" s="69"/>
      <c r="R123" s="69"/>
      <c r="S123" s="69"/>
      <c r="T123" s="69"/>
      <c r="U123" s="72" t="s">
        <v>171</v>
      </c>
      <c r="V123" s="69"/>
      <c r="W123" s="69"/>
      <c r="X123" s="69"/>
      <c r="Y123" s="69"/>
      <c r="Z123" s="69"/>
    </row>
    <row r="124" spans="1:26" ht="24" thickBot="1">
      <c r="A124" s="68" t="s">
        <v>172</v>
      </c>
      <c r="B124" s="69">
        <v>19</v>
      </c>
      <c r="C124" s="69">
        <v>4</v>
      </c>
      <c r="D124" s="12">
        <f t="shared" si="1"/>
        <v>76</v>
      </c>
      <c r="E124" s="69"/>
      <c r="F124" s="69"/>
      <c r="G124" s="69"/>
      <c r="H124" s="70"/>
      <c r="I124" s="69"/>
      <c r="J124" s="71" t="s">
        <v>171</v>
      </c>
      <c r="K124" s="69"/>
      <c r="L124" s="69">
        <f t="shared" si="2"/>
        <v>38</v>
      </c>
      <c r="M124" s="69"/>
      <c r="N124" s="69">
        <f t="shared" si="3"/>
        <v>38</v>
      </c>
      <c r="O124" s="69"/>
      <c r="P124" s="69"/>
      <c r="Q124" s="69"/>
      <c r="R124" s="69"/>
      <c r="S124" s="69"/>
      <c r="T124" s="69"/>
      <c r="U124" s="72" t="s">
        <v>171</v>
      </c>
      <c r="V124" s="69"/>
      <c r="W124" s="69"/>
      <c r="X124" s="69"/>
      <c r="Y124" s="69"/>
      <c r="Z124" s="69"/>
    </row>
    <row r="125" spans="1:26" ht="24" thickBot="1">
      <c r="A125" s="68" t="s">
        <v>172</v>
      </c>
      <c r="B125" s="69">
        <v>23</v>
      </c>
      <c r="C125" s="69">
        <v>4</v>
      </c>
      <c r="D125" s="12">
        <f t="shared" si="1"/>
        <v>92</v>
      </c>
      <c r="E125" s="69"/>
      <c r="F125" s="69"/>
      <c r="G125" s="69"/>
      <c r="H125" s="70"/>
      <c r="I125" s="69"/>
      <c r="J125" s="71" t="s">
        <v>171</v>
      </c>
      <c r="K125" s="69"/>
      <c r="L125" s="69">
        <f t="shared" si="2"/>
        <v>46</v>
      </c>
      <c r="M125" s="69"/>
      <c r="N125" s="69">
        <f t="shared" si="3"/>
        <v>46</v>
      </c>
      <c r="O125" s="69"/>
      <c r="P125" s="69"/>
      <c r="Q125" s="69"/>
      <c r="R125" s="69"/>
      <c r="S125" s="69"/>
      <c r="T125" s="69"/>
      <c r="U125" s="72" t="s">
        <v>171</v>
      </c>
      <c r="V125" s="69"/>
      <c r="W125" s="69"/>
      <c r="X125" s="69"/>
      <c r="Y125" s="69"/>
      <c r="Z125" s="69"/>
    </row>
    <row r="126" spans="1:26" ht="24" thickBot="1">
      <c r="A126" s="68" t="s">
        <v>173</v>
      </c>
      <c r="B126" s="69">
        <v>19</v>
      </c>
      <c r="C126" s="69">
        <v>4</v>
      </c>
      <c r="D126" s="12">
        <f t="shared" si="1"/>
        <v>76</v>
      </c>
      <c r="E126" s="69"/>
      <c r="F126" s="69"/>
      <c r="G126" s="69"/>
      <c r="H126" s="70"/>
      <c r="I126" s="69"/>
      <c r="J126" s="71" t="s">
        <v>171</v>
      </c>
      <c r="K126" s="69"/>
      <c r="L126" s="69">
        <f t="shared" si="2"/>
        <v>38</v>
      </c>
      <c r="M126" s="69"/>
      <c r="N126" s="69">
        <f t="shared" si="3"/>
        <v>38</v>
      </c>
      <c r="O126" s="69"/>
      <c r="P126" s="69"/>
      <c r="Q126" s="69"/>
      <c r="R126" s="69"/>
      <c r="S126" s="69"/>
      <c r="T126" s="69"/>
      <c r="U126" s="72" t="s">
        <v>171</v>
      </c>
      <c r="V126" s="69"/>
      <c r="W126" s="69"/>
      <c r="X126" s="69"/>
      <c r="Y126" s="69"/>
      <c r="Z126" s="69"/>
    </row>
    <row r="127" spans="1:26" ht="24" thickBot="1">
      <c r="A127" s="68" t="s">
        <v>173</v>
      </c>
      <c r="B127" s="69">
        <v>71</v>
      </c>
      <c r="C127" s="69">
        <v>6</v>
      </c>
      <c r="D127" s="12">
        <f t="shared" si="1"/>
        <v>426</v>
      </c>
      <c r="E127" s="69"/>
      <c r="F127" s="69"/>
      <c r="G127" s="69"/>
      <c r="H127" s="70"/>
      <c r="I127" s="69"/>
      <c r="J127" s="71" t="s">
        <v>171</v>
      </c>
      <c r="K127" s="69"/>
      <c r="L127" s="69">
        <f t="shared" si="2"/>
        <v>142</v>
      </c>
      <c r="M127" s="69"/>
      <c r="N127" s="69">
        <f t="shared" si="3"/>
        <v>142</v>
      </c>
      <c r="O127" s="69"/>
      <c r="P127" s="69"/>
      <c r="Q127" s="69"/>
      <c r="R127" s="69"/>
      <c r="S127" s="69"/>
      <c r="T127" s="69"/>
      <c r="U127" s="72" t="s">
        <v>171</v>
      </c>
      <c r="V127" s="69"/>
      <c r="W127" s="69"/>
      <c r="X127" s="69"/>
      <c r="Y127" s="69"/>
      <c r="Z127" s="69"/>
    </row>
    <row r="128" spans="1:26" ht="24" thickBot="1">
      <c r="A128" s="68" t="s">
        <v>174</v>
      </c>
      <c r="B128" s="69">
        <v>51</v>
      </c>
      <c r="C128" s="69">
        <v>4</v>
      </c>
      <c r="D128" s="12">
        <f t="shared" si="1"/>
        <v>204</v>
      </c>
      <c r="E128" s="69"/>
      <c r="F128" s="69"/>
      <c r="G128" s="69"/>
      <c r="H128" s="70"/>
      <c r="I128" s="69"/>
      <c r="J128" s="71" t="s">
        <v>171</v>
      </c>
      <c r="K128" s="69"/>
      <c r="L128" s="69">
        <f t="shared" si="2"/>
        <v>102</v>
      </c>
      <c r="M128" s="69"/>
      <c r="N128" s="69">
        <f t="shared" si="3"/>
        <v>102</v>
      </c>
      <c r="O128" s="69"/>
      <c r="P128" s="69"/>
      <c r="Q128" s="69"/>
      <c r="R128" s="69"/>
      <c r="S128" s="69"/>
      <c r="T128" s="69"/>
      <c r="U128" s="72" t="s">
        <v>171</v>
      </c>
      <c r="V128" s="69"/>
      <c r="W128" s="69"/>
      <c r="X128" s="69"/>
      <c r="Y128" s="69"/>
      <c r="Z128" s="69"/>
    </row>
    <row r="129" spans="1:26" ht="24" thickBot="1">
      <c r="A129" s="68" t="s">
        <v>175</v>
      </c>
      <c r="B129" s="69">
        <v>33</v>
      </c>
      <c r="C129" s="69">
        <v>4</v>
      </c>
      <c r="D129" s="12">
        <f t="shared" si="1"/>
        <v>132</v>
      </c>
      <c r="E129" s="69"/>
      <c r="F129" s="69"/>
      <c r="G129" s="69"/>
      <c r="H129" s="70"/>
      <c r="I129" s="69"/>
      <c r="J129" s="71" t="s">
        <v>171</v>
      </c>
      <c r="K129" s="69"/>
      <c r="L129" s="69">
        <f t="shared" si="2"/>
        <v>66</v>
      </c>
      <c r="M129" s="69"/>
      <c r="N129" s="69">
        <f t="shared" si="3"/>
        <v>66</v>
      </c>
      <c r="O129" s="69"/>
      <c r="P129" s="69"/>
      <c r="Q129" s="69"/>
      <c r="R129" s="69"/>
      <c r="S129" s="69"/>
      <c r="T129" s="69"/>
      <c r="U129" s="72" t="s">
        <v>171</v>
      </c>
      <c r="V129" s="69"/>
      <c r="W129" s="69"/>
      <c r="X129" s="69"/>
      <c r="Y129" s="69"/>
      <c r="Z129" s="69"/>
    </row>
    <row r="130" spans="1:26" ht="24" thickBot="1">
      <c r="A130" s="68" t="s">
        <v>176</v>
      </c>
      <c r="B130" s="69">
        <v>61</v>
      </c>
      <c r="C130" s="69">
        <v>4</v>
      </c>
      <c r="D130" s="12">
        <f t="shared" si="1"/>
        <v>244</v>
      </c>
      <c r="E130" s="69"/>
      <c r="F130" s="69"/>
      <c r="G130" s="69"/>
      <c r="H130" s="70"/>
      <c r="I130" s="69"/>
      <c r="J130" s="71" t="s">
        <v>171</v>
      </c>
      <c r="K130" s="69"/>
      <c r="L130" s="69">
        <f t="shared" si="2"/>
        <v>122</v>
      </c>
      <c r="M130" s="69"/>
      <c r="N130" s="69">
        <f t="shared" si="3"/>
        <v>122</v>
      </c>
      <c r="O130" s="69"/>
      <c r="P130" s="69"/>
      <c r="Q130" s="69"/>
      <c r="R130" s="69"/>
      <c r="S130" s="69"/>
      <c r="T130" s="69"/>
      <c r="U130" s="72" t="s">
        <v>171</v>
      </c>
      <c r="V130" s="69"/>
      <c r="W130" s="69"/>
      <c r="X130" s="69"/>
      <c r="Y130" s="69"/>
      <c r="Z130" s="69"/>
    </row>
    <row r="131" spans="1:26" ht="24" thickBot="1">
      <c r="A131" s="68" t="s">
        <v>177</v>
      </c>
      <c r="B131" s="69">
        <v>36</v>
      </c>
      <c r="C131" s="69">
        <v>4</v>
      </c>
      <c r="D131" s="12">
        <f t="shared" si="1"/>
        <v>144</v>
      </c>
      <c r="E131" s="69"/>
      <c r="F131" s="69"/>
      <c r="G131" s="69"/>
      <c r="H131" s="70"/>
      <c r="I131" s="69"/>
      <c r="J131" s="71" t="s">
        <v>171</v>
      </c>
      <c r="K131" s="69"/>
      <c r="L131" s="69">
        <f t="shared" si="2"/>
        <v>72</v>
      </c>
      <c r="M131" s="69"/>
      <c r="N131" s="69">
        <f t="shared" si="3"/>
        <v>72</v>
      </c>
      <c r="O131" s="69"/>
      <c r="P131" s="69"/>
      <c r="Q131" s="69"/>
      <c r="R131" s="69"/>
      <c r="S131" s="69"/>
      <c r="T131" s="69"/>
      <c r="U131" s="72" t="s">
        <v>171</v>
      </c>
      <c r="V131" s="69"/>
      <c r="W131" s="69"/>
      <c r="X131" s="69"/>
      <c r="Y131" s="69"/>
      <c r="Z131" s="69"/>
    </row>
    <row r="132" spans="1:26" ht="24" thickBot="1">
      <c r="A132" s="68" t="s">
        <v>177</v>
      </c>
      <c r="B132" s="69">
        <v>180</v>
      </c>
      <c r="C132" s="69">
        <v>4</v>
      </c>
      <c r="D132" s="12">
        <f t="shared" si="1"/>
        <v>720</v>
      </c>
      <c r="E132" s="69"/>
      <c r="F132" s="69"/>
      <c r="G132" s="69"/>
      <c r="H132" s="70"/>
      <c r="I132" s="69"/>
      <c r="J132" s="71" t="s">
        <v>171</v>
      </c>
      <c r="K132" s="69"/>
      <c r="L132" s="69">
        <f t="shared" si="2"/>
        <v>360</v>
      </c>
      <c r="M132" s="69"/>
      <c r="N132" s="69">
        <f t="shared" si="3"/>
        <v>360</v>
      </c>
      <c r="O132" s="69"/>
      <c r="P132" s="69"/>
      <c r="Q132" s="69"/>
      <c r="R132" s="69"/>
      <c r="S132" s="69"/>
      <c r="T132" s="69"/>
      <c r="U132" s="72" t="s">
        <v>171</v>
      </c>
      <c r="V132" s="69"/>
      <c r="W132" s="69"/>
      <c r="X132" s="69"/>
      <c r="Y132" s="69"/>
      <c r="Z132" s="69"/>
    </row>
    <row r="133" spans="1:26" ht="24" thickBot="1">
      <c r="A133" s="68" t="s">
        <v>178</v>
      </c>
      <c r="B133" s="69">
        <v>63</v>
      </c>
      <c r="C133" s="69">
        <v>5</v>
      </c>
      <c r="D133" s="12">
        <f t="shared" ref="D133:D144" si="4">C133*B133</f>
        <v>315</v>
      </c>
      <c r="E133" s="69"/>
      <c r="F133" s="69"/>
      <c r="G133" s="69"/>
      <c r="H133" s="70"/>
      <c r="I133" s="69"/>
      <c r="J133" s="71" t="s">
        <v>171</v>
      </c>
      <c r="K133" s="69"/>
      <c r="L133" s="69">
        <f t="shared" si="2"/>
        <v>126</v>
      </c>
      <c r="M133" s="69"/>
      <c r="N133" s="69">
        <f t="shared" si="3"/>
        <v>126</v>
      </c>
      <c r="O133" s="69"/>
      <c r="P133" s="69"/>
      <c r="Q133" s="69"/>
      <c r="R133" s="69"/>
      <c r="S133" s="69"/>
      <c r="T133" s="69"/>
      <c r="U133" s="72" t="s">
        <v>171</v>
      </c>
      <c r="V133" s="69"/>
      <c r="W133" s="69"/>
      <c r="X133" s="69"/>
      <c r="Y133" s="69"/>
      <c r="Z133" s="69"/>
    </row>
    <row r="134" spans="1:26" ht="24" thickBot="1">
      <c r="A134" s="68" t="s">
        <v>178</v>
      </c>
      <c r="B134" s="69">
        <v>61</v>
      </c>
      <c r="C134" s="69">
        <v>5</v>
      </c>
      <c r="D134" s="12">
        <f t="shared" si="4"/>
        <v>305</v>
      </c>
      <c r="E134" s="69"/>
      <c r="F134" s="69"/>
      <c r="G134" s="69"/>
      <c r="H134" s="70"/>
      <c r="I134" s="69"/>
      <c r="J134" s="71" t="s">
        <v>171</v>
      </c>
      <c r="K134" s="69"/>
      <c r="L134" s="69">
        <f t="shared" si="2"/>
        <v>122</v>
      </c>
      <c r="M134" s="69"/>
      <c r="N134" s="69">
        <f t="shared" si="3"/>
        <v>122</v>
      </c>
      <c r="O134" s="69"/>
      <c r="P134" s="69"/>
      <c r="Q134" s="69"/>
      <c r="R134" s="69"/>
      <c r="S134" s="69"/>
      <c r="T134" s="69"/>
      <c r="U134" s="72" t="s">
        <v>171</v>
      </c>
      <c r="V134" s="69"/>
      <c r="W134" s="69"/>
      <c r="X134" s="69"/>
      <c r="Y134" s="69"/>
      <c r="Z134" s="69"/>
    </row>
    <row r="135" spans="1:26" ht="24" thickBot="1">
      <c r="A135" s="68" t="s">
        <v>178</v>
      </c>
      <c r="B135" s="69">
        <v>59</v>
      </c>
      <c r="C135" s="69">
        <v>5</v>
      </c>
      <c r="D135" s="12">
        <f t="shared" si="4"/>
        <v>295</v>
      </c>
      <c r="E135" s="69"/>
      <c r="F135" s="69"/>
      <c r="G135" s="69"/>
      <c r="H135" s="70"/>
      <c r="I135" s="69"/>
      <c r="J135" s="71" t="s">
        <v>171</v>
      </c>
      <c r="K135" s="69"/>
      <c r="L135" s="69">
        <f t="shared" si="2"/>
        <v>118</v>
      </c>
      <c r="M135" s="69"/>
      <c r="N135" s="69">
        <f t="shared" si="3"/>
        <v>118</v>
      </c>
      <c r="O135" s="69"/>
      <c r="P135" s="69"/>
      <c r="Q135" s="69"/>
      <c r="R135" s="69"/>
      <c r="S135" s="69"/>
      <c r="T135" s="69"/>
      <c r="U135" s="72" t="s">
        <v>171</v>
      </c>
      <c r="V135" s="69"/>
      <c r="W135" s="69"/>
      <c r="X135" s="69"/>
      <c r="Y135" s="69"/>
      <c r="Z135" s="69"/>
    </row>
    <row r="136" spans="1:26" ht="24" thickBot="1">
      <c r="A136" s="68" t="s">
        <v>179</v>
      </c>
      <c r="B136" s="69"/>
      <c r="C136" s="69"/>
      <c r="D136" s="12">
        <f t="shared" si="4"/>
        <v>0</v>
      </c>
      <c r="E136" s="69"/>
      <c r="F136" s="69"/>
      <c r="G136" s="69"/>
      <c r="H136" s="70"/>
      <c r="I136" s="69"/>
      <c r="J136" s="71" t="s">
        <v>171</v>
      </c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72" t="s">
        <v>171</v>
      </c>
      <c r="V136" s="69"/>
      <c r="W136" s="69"/>
      <c r="X136" s="69"/>
      <c r="Y136" s="69"/>
      <c r="Z136" s="69"/>
    </row>
    <row r="137" spans="1:26" ht="24" thickBot="1">
      <c r="A137" s="68" t="s">
        <v>180</v>
      </c>
      <c r="B137" s="69"/>
      <c r="C137" s="69"/>
      <c r="D137" s="12">
        <f t="shared" si="4"/>
        <v>0</v>
      </c>
      <c r="E137" s="69"/>
      <c r="F137" s="69"/>
      <c r="G137" s="69"/>
      <c r="H137" s="70"/>
      <c r="I137" s="69"/>
      <c r="J137" s="71" t="s">
        <v>171</v>
      </c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72" t="s">
        <v>171</v>
      </c>
      <c r="V137" s="69"/>
      <c r="W137" s="69"/>
      <c r="X137" s="69"/>
      <c r="Y137" s="69"/>
      <c r="Z137" s="69"/>
    </row>
    <row r="138" spans="1:26" ht="24" thickBot="1">
      <c r="A138" s="68" t="s">
        <v>180</v>
      </c>
      <c r="B138" s="69">
        <v>79</v>
      </c>
      <c r="C138" s="69">
        <v>4</v>
      </c>
      <c r="D138" s="12">
        <f t="shared" si="4"/>
        <v>316</v>
      </c>
      <c r="E138" s="69"/>
      <c r="F138" s="69"/>
      <c r="G138" s="69"/>
      <c r="H138" s="70"/>
      <c r="I138" s="69"/>
      <c r="J138" s="71" t="s">
        <v>171</v>
      </c>
      <c r="K138" s="69"/>
      <c r="L138" s="69">
        <f t="shared" si="2"/>
        <v>158</v>
      </c>
      <c r="M138" s="69"/>
      <c r="N138" s="69">
        <f t="shared" si="3"/>
        <v>158</v>
      </c>
      <c r="O138" s="69"/>
      <c r="P138" s="69"/>
      <c r="Q138" s="69"/>
      <c r="R138" s="69"/>
      <c r="S138" s="69"/>
      <c r="T138" s="69"/>
      <c r="U138" s="72" t="s">
        <v>171</v>
      </c>
      <c r="V138" s="69"/>
      <c r="W138" s="69"/>
      <c r="X138" s="69"/>
      <c r="Y138" s="69"/>
      <c r="Z138" s="69"/>
    </row>
    <row r="139" spans="1:26" ht="24" thickBot="1">
      <c r="A139" s="68" t="s">
        <v>181</v>
      </c>
      <c r="B139" s="69">
        <v>81</v>
      </c>
      <c r="C139" s="69">
        <v>6</v>
      </c>
      <c r="D139" s="12">
        <f t="shared" si="4"/>
        <v>486</v>
      </c>
      <c r="E139" s="69"/>
      <c r="F139" s="69"/>
      <c r="G139" s="69"/>
      <c r="H139" s="70"/>
      <c r="I139" s="69"/>
      <c r="J139" s="71" t="s">
        <v>171</v>
      </c>
      <c r="K139" s="69"/>
      <c r="L139" s="69">
        <f t="shared" si="2"/>
        <v>162</v>
      </c>
      <c r="M139" s="69"/>
      <c r="N139" s="69">
        <f t="shared" si="3"/>
        <v>162</v>
      </c>
      <c r="O139" s="69"/>
      <c r="P139" s="69"/>
      <c r="Q139" s="69"/>
      <c r="R139" s="69"/>
      <c r="S139" s="69"/>
      <c r="T139" s="69"/>
      <c r="U139" s="72" t="s">
        <v>171</v>
      </c>
      <c r="V139" s="69"/>
      <c r="W139" s="69"/>
      <c r="X139" s="69"/>
      <c r="Y139" s="69"/>
      <c r="Z139" s="69"/>
    </row>
    <row r="140" spans="1:26" ht="24" thickBot="1">
      <c r="A140" s="68" t="s">
        <v>181</v>
      </c>
      <c r="B140" s="69">
        <v>73</v>
      </c>
      <c r="C140" s="69">
        <v>5</v>
      </c>
      <c r="D140" s="12">
        <f t="shared" si="4"/>
        <v>365</v>
      </c>
      <c r="E140" s="69"/>
      <c r="F140" s="69"/>
      <c r="G140" s="69"/>
      <c r="H140" s="70"/>
      <c r="I140" s="69"/>
      <c r="J140" s="71" t="s">
        <v>171</v>
      </c>
      <c r="K140" s="69"/>
      <c r="L140" s="69">
        <f t="shared" si="2"/>
        <v>146</v>
      </c>
      <c r="M140" s="69"/>
      <c r="N140" s="69">
        <f t="shared" si="3"/>
        <v>146</v>
      </c>
      <c r="O140" s="69"/>
      <c r="P140" s="69"/>
      <c r="Q140" s="69"/>
      <c r="R140" s="69"/>
      <c r="S140" s="69"/>
      <c r="T140" s="69"/>
      <c r="U140" s="72" t="s">
        <v>171</v>
      </c>
      <c r="V140" s="69"/>
      <c r="W140" s="69"/>
      <c r="X140" s="69"/>
      <c r="Y140" s="69"/>
      <c r="Z140" s="69"/>
    </row>
    <row r="141" spans="1:26" ht="24" thickBot="1">
      <c r="A141" s="68" t="s">
        <v>181</v>
      </c>
      <c r="B141" s="69">
        <v>60</v>
      </c>
      <c r="C141" s="69">
        <v>5</v>
      </c>
      <c r="D141" s="12">
        <f t="shared" si="4"/>
        <v>300</v>
      </c>
      <c r="E141" s="69"/>
      <c r="F141" s="69"/>
      <c r="G141" s="69"/>
      <c r="H141" s="70"/>
      <c r="I141" s="69"/>
      <c r="J141" s="71" t="s">
        <v>171</v>
      </c>
      <c r="K141" s="69"/>
      <c r="L141" s="69">
        <f t="shared" si="2"/>
        <v>120</v>
      </c>
      <c r="M141" s="69"/>
      <c r="N141" s="69">
        <f t="shared" si="3"/>
        <v>120</v>
      </c>
      <c r="O141" s="69"/>
      <c r="P141" s="69"/>
      <c r="Q141" s="69"/>
      <c r="R141" s="69"/>
      <c r="S141" s="69"/>
      <c r="T141" s="69"/>
      <c r="U141" s="72" t="s">
        <v>171</v>
      </c>
      <c r="V141" s="69"/>
      <c r="W141" s="69"/>
      <c r="X141" s="69"/>
      <c r="Y141" s="69"/>
      <c r="Z141" s="69"/>
    </row>
    <row r="142" spans="1:26" ht="24" thickBot="1">
      <c r="A142" s="68" t="s">
        <v>181</v>
      </c>
      <c r="B142" s="69">
        <v>125</v>
      </c>
      <c r="C142" s="69">
        <v>5</v>
      </c>
      <c r="D142" s="12">
        <f t="shared" si="4"/>
        <v>625</v>
      </c>
      <c r="E142" s="69"/>
      <c r="F142" s="69"/>
      <c r="G142" s="69"/>
      <c r="H142" s="70"/>
      <c r="I142" s="69"/>
      <c r="J142" s="71" t="s">
        <v>171</v>
      </c>
      <c r="K142" s="69"/>
      <c r="L142" s="69">
        <f t="shared" si="2"/>
        <v>250</v>
      </c>
      <c r="M142" s="69"/>
      <c r="N142" s="69">
        <f t="shared" si="3"/>
        <v>250</v>
      </c>
      <c r="O142" s="69"/>
      <c r="P142" s="69"/>
      <c r="Q142" s="69"/>
      <c r="R142" s="69"/>
      <c r="S142" s="69"/>
      <c r="T142" s="69"/>
      <c r="U142" s="72" t="s">
        <v>171</v>
      </c>
      <c r="V142" s="69"/>
      <c r="W142" s="69"/>
      <c r="X142" s="69"/>
      <c r="Y142" s="69"/>
      <c r="Z142" s="69"/>
    </row>
    <row r="143" spans="1:26" ht="24" thickBot="1">
      <c r="A143" s="68" t="s">
        <v>181</v>
      </c>
      <c r="B143" s="69">
        <v>106</v>
      </c>
      <c r="C143" s="69">
        <v>5</v>
      </c>
      <c r="D143" s="12">
        <f t="shared" si="4"/>
        <v>530</v>
      </c>
      <c r="E143" s="69"/>
      <c r="F143" s="69"/>
      <c r="G143" s="69"/>
      <c r="H143" s="70"/>
      <c r="I143" s="69"/>
      <c r="J143" s="71" t="s">
        <v>171</v>
      </c>
      <c r="K143" s="69"/>
      <c r="L143" s="69">
        <f t="shared" si="2"/>
        <v>212</v>
      </c>
      <c r="M143" s="69"/>
      <c r="N143" s="69">
        <f t="shared" si="3"/>
        <v>212</v>
      </c>
      <c r="O143" s="69"/>
      <c r="P143" s="69"/>
      <c r="Q143" s="69"/>
      <c r="R143" s="69"/>
      <c r="S143" s="69"/>
      <c r="T143" s="69"/>
      <c r="U143" s="72" t="s">
        <v>171</v>
      </c>
      <c r="V143" s="69"/>
      <c r="W143" s="69"/>
      <c r="X143" s="69"/>
      <c r="Y143" s="69"/>
      <c r="Z143" s="69"/>
    </row>
    <row r="144" spans="1:26" ht="24" thickBot="1">
      <c r="A144" s="68" t="s">
        <v>181</v>
      </c>
      <c r="B144" s="69">
        <v>40</v>
      </c>
      <c r="C144" s="69">
        <v>10</v>
      </c>
      <c r="D144" s="12">
        <f t="shared" si="4"/>
        <v>400</v>
      </c>
      <c r="E144" s="69"/>
      <c r="F144" s="69"/>
      <c r="G144" s="69"/>
      <c r="H144" s="70"/>
      <c r="I144" s="69"/>
      <c r="J144" s="71" t="s">
        <v>171</v>
      </c>
      <c r="K144" s="69"/>
      <c r="L144" s="69">
        <f t="shared" si="2"/>
        <v>80</v>
      </c>
      <c r="M144" s="69"/>
      <c r="N144" s="69">
        <f t="shared" si="3"/>
        <v>80</v>
      </c>
      <c r="O144" s="69"/>
      <c r="P144" s="69"/>
      <c r="Q144" s="69"/>
      <c r="R144" s="69"/>
      <c r="S144" s="69"/>
      <c r="T144" s="69"/>
      <c r="U144" s="72" t="s">
        <v>171</v>
      </c>
      <c r="V144" s="69"/>
      <c r="W144" s="69"/>
      <c r="X144" s="69"/>
      <c r="Y144" s="69"/>
      <c r="Z144" s="69"/>
    </row>
    <row r="145" spans="1:26" ht="24" thickTop="1">
      <c r="A145" s="67" t="s">
        <v>26</v>
      </c>
      <c r="B145" s="21">
        <f t="shared" ref="B145:Y145" si="5">SUM(B35:B118)</f>
        <v>13810</v>
      </c>
      <c r="C145" s="21">
        <f t="shared" si="5"/>
        <v>494.5</v>
      </c>
      <c r="D145" s="21">
        <f t="shared" si="5"/>
        <v>82935</v>
      </c>
      <c r="E145" s="21">
        <f t="shared" si="5"/>
        <v>1730</v>
      </c>
      <c r="F145" s="21">
        <f t="shared" si="5"/>
        <v>0</v>
      </c>
      <c r="G145" s="21">
        <f t="shared" si="5"/>
        <v>0</v>
      </c>
      <c r="H145" s="21">
        <f t="shared" si="5"/>
        <v>0</v>
      </c>
      <c r="I145" s="21">
        <f t="shared" si="5"/>
        <v>0</v>
      </c>
      <c r="J145" s="21">
        <f t="shared" si="5"/>
        <v>0</v>
      </c>
      <c r="K145" s="21">
        <f t="shared" si="5"/>
        <v>0</v>
      </c>
      <c r="L145" s="21">
        <f t="shared" si="5"/>
        <v>19595</v>
      </c>
      <c r="M145" s="21">
        <f t="shared" si="5"/>
        <v>0</v>
      </c>
      <c r="N145" s="21">
        <f t="shared" si="5"/>
        <v>19315</v>
      </c>
      <c r="O145" s="21">
        <f t="shared" si="5"/>
        <v>0</v>
      </c>
      <c r="P145" s="21">
        <f t="shared" si="5"/>
        <v>9865</v>
      </c>
      <c r="Q145" s="21">
        <f t="shared" si="5"/>
        <v>0</v>
      </c>
      <c r="R145" s="21">
        <f t="shared" si="5"/>
        <v>0</v>
      </c>
      <c r="S145" s="21">
        <f t="shared" si="5"/>
        <v>0</v>
      </c>
      <c r="T145" s="21">
        <f t="shared" si="5"/>
        <v>0</v>
      </c>
      <c r="U145" s="21">
        <f t="shared" si="5"/>
        <v>0</v>
      </c>
      <c r="V145" s="21">
        <f t="shared" si="5"/>
        <v>0</v>
      </c>
      <c r="W145" s="21">
        <f t="shared" si="5"/>
        <v>0</v>
      </c>
      <c r="X145" s="21">
        <f t="shared" si="5"/>
        <v>0</v>
      </c>
      <c r="Y145" s="21">
        <f t="shared" si="5"/>
        <v>0</v>
      </c>
      <c r="Z145" s="22"/>
    </row>
    <row r="146" spans="1:26" ht="23.25">
      <c r="A146" s="67" t="s">
        <v>27</v>
      </c>
      <c r="B146" s="67">
        <f t="shared" ref="B146:Z146" si="6">B33+B145</f>
        <v>25518</v>
      </c>
      <c r="C146" s="67">
        <f t="shared" si="6"/>
        <v>655.5</v>
      </c>
      <c r="D146" s="67">
        <f t="shared" si="6"/>
        <v>143370</v>
      </c>
      <c r="E146" s="67">
        <f t="shared" si="6"/>
        <v>2550</v>
      </c>
      <c r="F146" s="67">
        <f t="shared" si="6"/>
        <v>0</v>
      </c>
      <c r="G146" s="67">
        <f t="shared" si="6"/>
        <v>0</v>
      </c>
      <c r="H146" s="67">
        <f t="shared" si="6"/>
        <v>0</v>
      </c>
      <c r="I146" s="67">
        <f t="shared" si="6"/>
        <v>0</v>
      </c>
      <c r="J146" s="67">
        <f t="shared" si="6"/>
        <v>0</v>
      </c>
      <c r="K146" s="67">
        <f t="shared" si="6"/>
        <v>0</v>
      </c>
      <c r="L146" s="67">
        <f t="shared" si="6"/>
        <v>41045</v>
      </c>
      <c r="M146" s="67">
        <f t="shared" si="6"/>
        <v>0</v>
      </c>
      <c r="N146" s="67">
        <f t="shared" si="6"/>
        <v>40475</v>
      </c>
      <c r="O146" s="67">
        <f t="shared" si="6"/>
        <v>0</v>
      </c>
      <c r="P146" s="67">
        <f t="shared" si="6"/>
        <v>20580</v>
      </c>
      <c r="Q146" s="67">
        <f t="shared" si="6"/>
        <v>0</v>
      </c>
      <c r="R146" s="67">
        <f t="shared" si="6"/>
        <v>0</v>
      </c>
      <c r="S146" s="67">
        <f t="shared" si="6"/>
        <v>0</v>
      </c>
      <c r="T146" s="67">
        <f t="shared" si="6"/>
        <v>0</v>
      </c>
      <c r="U146" s="67">
        <f t="shared" si="6"/>
        <v>0</v>
      </c>
      <c r="V146" s="67">
        <f t="shared" si="6"/>
        <v>0</v>
      </c>
      <c r="W146" s="67">
        <f t="shared" si="6"/>
        <v>0</v>
      </c>
      <c r="X146" s="67">
        <f t="shared" si="6"/>
        <v>0</v>
      </c>
      <c r="Y146" s="67">
        <f t="shared" si="6"/>
        <v>0</v>
      </c>
      <c r="Z146" s="67">
        <f t="shared" si="6"/>
        <v>0</v>
      </c>
    </row>
    <row r="147" spans="1:26" ht="23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23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23.25">
      <c r="A149" s="57"/>
      <c r="B149" s="57"/>
      <c r="C149" s="58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23.25">
      <c r="A150" s="26"/>
      <c r="B150" s="26"/>
      <c r="C150" s="59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58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>
      <c r="A152" s="59"/>
      <c r="B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</sheetData>
  <mergeCells count="12">
    <mergeCell ref="B3:N3"/>
    <mergeCell ref="P3:Y3"/>
    <mergeCell ref="A3:A5"/>
    <mergeCell ref="Z3:Z5"/>
    <mergeCell ref="B4:B5"/>
    <mergeCell ref="C4:C5"/>
    <mergeCell ref="P4:P5"/>
    <mergeCell ref="Q4:Q5"/>
    <mergeCell ref="R4:T4"/>
    <mergeCell ref="U4:Y4"/>
    <mergeCell ref="D4:F4"/>
    <mergeCell ref="G4:K4"/>
  </mergeCells>
  <pageMargins left="0.32" right="0.5" top="0.74803149606299213" bottom="0.74803149606299213" header="0.31496062992125984" footer="0.31496062992125984"/>
  <pageSetup paperSize="9" scale="54" fitToWidth="5" fitToHeight="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D28"/>
  <sheetViews>
    <sheetView workbookViewId="0"/>
  </sheetViews>
  <sheetFormatPr baseColWidth="10" defaultRowHeight="15"/>
  <sheetData>
    <row r="1" spans="5:30" ht="15.75" thickBot="1"/>
    <row r="2" spans="5:30" ht="24" thickBot="1">
      <c r="E2" s="84" t="s">
        <v>0</v>
      </c>
      <c r="F2" s="77" t="s">
        <v>14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65"/>
      <c r="T2" s="77"/>
      <c r="U2" s="78"/>
      <c r="V2" s="78"/>
      <c r="W2" s="78"/>
      <c r="X2" s="78"/>
      <c r="Y2" s="78"/>
      <c r="Z2" s="78"/>
      <c r="AA2" s="78"/>
      <c r="AB2" s="78"/>
      <c r="AC2" s="79"/>
      <c r="AD2" s="84" t="s">
        <v>40</v>
      </c>
    </row>
    <row r="3" spans="5:30" ht="24" thickBot="1">
      <c r="E3" s="85"/>
      <c r="F3" s="86" t="s">
        <v>1</v>
      </c>
      <c r="G3" s="86" t="s">
        <v>2</v>
      </c>
      <c r="H3" s="77" t="s">
        <v>37</v>
      </c>
      <c r="I3" s="78"/>
      <c r="J3" s="79"/>
      <c r="K3" s="77" t="s">
        <v>38</v>
      </c>
      <c r="L3" s="78"/>
      <c r="M3" s="78"/>
      <c r="N3" s="78"/>
      <c r="O3" s="79"/>
      <c r="P3" s="66" t="s">
        <v>39</v>
      </c>
      <c r="Q3" s="66"/>
      <c r="R3" s="66" t="s">
        <v>17</v>
      </c>
      <c r="S3" s="66"/>
      <c r="T3" s="86" t="s">
        <v>1</v>
      </c>
      <c r="U3" s="86" t="s">
        <v>2</v>
      </c>
      <c r="V3" s="77" t="s">
        <v>18</v>
      </c>
      <c r="W3" s="78"/>
      <c r="X3" s="79"/>
      <c r="Y3" s="77" t="s">
        <v>16</v>
      </c>
      <c r="Z3" s="78"/>
      <c r="AA3" s="78"/>
      <c r="AB3" s="78"/>
      <c r="AC3" s="79"/>
      <c r="AD3" s="85"/>
    </row>
    <row r="4" spans="5:30" ht="47.25" thickBot="1">
      <c r="E4" s="87"/>
      <c r="F4" s="86"/>
      <c r="G4" s="86"/>
      <c r="H4" s="66" t="s">
        <v>3</v>
      </c>
      <c r="I4" s="66" t="s">
        <v>4</v>
      </c>
      <c r="J4" s="66" t="s">
        <v>5</v>
      </c>
      <c r="K4" s="66" t="s">
        <v>6</v>
      </c>
      <c r="L4" s="66" t="s">
        <v>7</v>
      </c>
      <c r="M4" s="66" t="s">
        <v>8</v>
      </c>
      <c r="N4" s="66" t="s">
        <v>9</v>
      </c>
      <c r="O4" s="66" t="s">
        <v>10</v>
      </c>
      <c r="P4" s="66" t="s">
        <v>11</v>
      </c>
      <c r="Q4" s="66" t="s">
        <v>12</v>
      </c>
      <c r="R4" s="66" t="s">
        <v>13</v>
      </c>
      <c r="S4" s="66" t="s">
        <v>12</v>
      </c>
      <c r="T4" s="86" t="s">
        <v>1</v>
      </c>
      <c r="U4" s="86" t="s">
        <v>2</v>
      </c>
      <c r="V4" s="66" t="s">
        <v>3</v>
      </c>
      <c r="W4" s="66" t="s">
        <v>4</v>
      </c>
      <c r="X4" s="66" t="s">
        <v>5</v>
      </c>
      <c r="Y4" s="66" t="s">
        <v>19</v>
      </c>
      <c r="Z4" s="66" t="s">
        <v>20</v>
      </c>
      <c r="AA4" s="66" t="s">
        <v>21</v>
      </c>
      <c r="AB4" s="66" t="s">
        <v>10</v>
      </c>
      <c r="AC4" s="66" t="s">
        <v>22</v>
      </c>
      <c r="AD4" s="87"/>
    </row>
    <row r="5" spans="5:30" ht="23.25">
      <c r="E5" s="4" t="s">
        <v>36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5:30" ht="23.25"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5:30" ht="23.25"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5:30" ht="23.25"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5:30" ht="23.25"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5:30" ht="23.25"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5:30" ht="23.25"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5:30" ht="23.25"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</row>
    <row r="13" spans="5:30" ht="23.25"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</row>
    <row r="14" spans="5:30" ht="23.25"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/>
    </row>
    <row r="15" spans="5:30" ht="23.25"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5:30" ht="24" thickBot="1"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5:30" ht="24.75" thickTop="1" thickBot="1">
      <c r="E17" s="14" t="s">
        <v>24</v>
      </c>
      <c r="F17" s="15">
        <f>SUM(F6:F16)</f>
        <v>0</v>
      </c>
      <c r="G17" s="33" t="e">
        <f>(H17+I17+J17)/F17</f>
        <v>#DIV/0!</v>
      </c>
      <c r="H17" s="15">
        <f>SUM(H5:H16)</f>
        <v>0</v>
      </c>
      <c r="I17" s="15">
        <f t="shared" ref="I17:AC17" si="0">SUM(I5:I16)</f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33" t="e">
        <f>(V17+W17+X17)/T17</f>
        <v>#DIV/0!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 t="shared" si="0"/>
        <v>0</v>
      </c>
      <c r="AA17" s="15">
        <f t="shared" si="0"/>
        <v>0</v>
      </c>
      <c r="AB17" s="15">
        <f t="shared" si="0"/>
        <v>0</v>
      </c>
      <c r="AC17" s="15">
        <f t="shared" si="0"/>
        <v>0</v>
      </c>
      <c r="AD17" s="16"/>
    </row>
    <row r="18" spans="5:30" ht="24.75" thickTop="1" thickBot="1">
      <c r="E18" s="27"/>
      <c r="F18" s="28"/>
      <c r="G18" s="28"/>
      <c r="H18" s="34" t="e">
        <f t="shared" ref="H18:O18" ca="1" si="1">H17/$AA$18</f>
        <v>#DIV/0!</v>
      </c>
      <c r="I18" s="34" t="e">
        <f t="shared" ca="1" si="1"/>
        <v>#DIV/0!</v>
      </c>
      <c r="J18" s="34" t="e">
        <f t="shared" ca="1" si="1"/>
        <v>#DIV/0!</v>
      </c>
      <c r="K18" s="34" t="e">
        <f t="shared" ca="1" si="1"/>
        <v>#DIV/0!</v>
      </c>
      <c r="L18" s="34" t="e">
        <f t="shared" ca="1" si="1"/>
        <v>#DIV/0!</v>
      </c>
      <c r="M18" s="34" t="e">
        <f t="shared" ca="1" si="1"/>
        <v>#DIV/0!</v>
      </c>
      <c r="N18" s="34" t="e">
        <f t="shared" ca="1" si="1"/>
        <v>#DIV/0!</v>
      </c>
      <c r="O18" s="34" t="e">
        <f t="shared" ca="1" si="1"/>
        <v>#DIV/0!</v>
      </c>
      <c r="P18" s="28"/>
      <c r="Q18" s="28"/>
      <c r="R18" s="28"/>
      <c r="S18" s="28"/>
      <c r="T18" s="28"/>
      <c r="U18" s="28"/>
      <c r="V18" s="28" t="e">
        <f ca="1">V17/$AB$18</f>
        <v>#DIV/0!</v>
      </c>
      <c r="W18" s="28" t="e">
        <f t="shared" ref="W18:AC18" ca="1" si="2">W17/$AB$18</f>
        <v>#DIV/0!</v>
      </c>
      <c r="X18" s="28" t="e">
        <f t="shared" ca="1" si="2"/>
        <v>#DIV/0!</v>
      </c>
      <c r="Y18" s="28" t="e">
        <f t="shared" ca="1" si="2"/>
        <v>#DIV/0!</v>
      </c>
      <c r="Z18" s="28" t="e">
        <f t="shared" ca="1" si="2"/>
        <v>#DIV/0!</v>
      </c>
      <c r="AA18" s="28" t="e">
        <f t="shared" ca="1" si="2"/>
        <v>#DIV/0!</v>
      </c>
      <c r="AB18" s="28" t="e">
        <f t="shared" ca="1" si="2"/>
        <v>#DIV/0!</v>
      </c>
      <c r="AC18" s="28" t="e">
        <f t="shared" ca="1" si="2"/>
        <v>#DIV/0!</v>
      </c>
      <c r="AD18" s="29"/>
    </row>
    <row r="19" spans="5:30" ht="24" thickTop="1">
      <c r="E19" s="18" t="s">
        <v>25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</row>
    <row r="20" spans="5:30" ht="23.25">
      <c r="E20" s="18" t="s">
        <v>168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  <row r="21" spans="5:30" ht="23.25">
      <c r="E21" s="7" t="s">
        <v>160</v>
      </c>
      <c r="F21" s="8">
        <v>420</v>
      </c>
      <c r="G21" s="8">
        <v>6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</row>
    <row r="22" spans="5:30" ht="23.25">
      <c r="E22" s="7" t="s">
        <v>161</v>
      </c>
      <c r="F22" s="8">
        <v>75</v>
      </c>
      <c r="G22" s="8">
        <v>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5:30" ht="23.25">
      <c r="E23" s="7" t="s">
        <v>162</v>
      </c>
      <c r="F23" s="8">
        <v>190</v>
      </c>
      <c r="G23" s="8">
        <v>6.3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</row>
    <row r="24" spans="5:30" ht="23.25">
      <c r="E24" s="7" t="s">
        <v>163</v>
      </c>
      <c r="F24" s="8">
        <v>100</v>
      </c>
      <c r="G24" s="8">
        <v>6.1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/>
    </row>
    <row r="25" spans="5:30" ht="23.25">
      <c r="E25" s="7" t="s">
        <v>164</v>
      </c>
      <c r="F25" s="8">
        <v>100</v>
      </c>
      <c r="G25" s="8">
        <v>6.2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</row>
    <row r="26" spans="5:30" ht="23.25">
      <c r="E26" s="7" t="s">
        <v>165</v>
      </c>
      <c r="F26" s="8">
        <v>65</v>
      </c>
      <c r="G26" s="8">
        <v>5.4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</row>
    <row r="27" spans="5:30" ht="23.25">
      <c r="E27" s="7" t="s">
        <v>166</v>
      </c>
      <c r="F27" s="8">
        <v>150</v>
      </c>
      <c r="G27" s="8">
        <v>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</row>
    <row r="28" spans="5:30" ht="23.25">
      <c r="E28" s="7" t="s">
        <v>167</v>
      </c>
      <c r="F28" s="8">
        <v>130</v>
      </c>
      <c r="G28" s="8">
        <v>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/>
    </row>
  </sheetData>
  <mergeCells count="12">
    <mergeCell ref="E2:E4"/>
    <mergeCell ref="F2:R2"/>
    <mergeCell ref="T2:AC2"/>
    <mergeCell ref="AD2:AD4"/>
    <mergeCell ref="F3:F4"/>
    <mergeCell ref="G3:G4"/>
    <mergeCell ref="H3:J3"/>
    <mergeCell ref="K3:O3"/>
    <mergeCell ref="T3:T4"/>
    <mergeCell ref="U3:U4"/>
    <mergeCell ref="V3:X3"/>
    <mergeCell ref="Y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تشخيص طرقات جملي</vt:lpstr>
      <vt:lpstr>تشخيص طرقات بالمنطقة 1</vt:lpstr>
      <vt:lpstr>Feuil2</vt:lpstr>
      <vt:lpstr>Feuil3</vt:lpstr>
      <vt:lpstr>Feuil4</vt:lpstr>
      <vt:lpstr>'تشخيص طرقات بالمنطقة 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sousse4</dc:creator>
  <cp:lastModifiedBy>Ahmed</cp:lastModifiedBy>
  <cp:lastPrinted>2016-11-08T09:10:02Z</cp:lastPrinted>
  <dcterms:created xsi:type="dcterms:W3CDTF">2016-10-03T14:28:09Z</dcterms:created>
  <dcterms:modified xsi:type="dcterms:W3CDTF">2017-11-08T09:45:00Z</dcterms:modified>
</cp:coreProperties>
</file>